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imbó\Munka\PTE\szerződések\!Közbeszerzés\2017\073_2017_Takarítás\közzététel20171222\"/>
    </mc:Choice>
  </mc:AlternateContent>
  <workbookProtection workbookAlgorithmName="SHA-512" workbookHashValue="C+5TZdI6X7slokM2I6alVd9ngyfCW/TFCOxkCnkbmwzlC9nkUtPFDi9SR6WCsmqA3BQ3lurOZNu8f8ryOYJZdQ==" workbookSaltValue="y0LrZ6ZbI6WxaL0bPEv5pg==" workbookSpinCount="100000" lockStructure="1" lockWindows="1"/>
  <bookViews>
    <workbookView xWindow="0" yWindow="0" windowWidth="20490" windowHeight="7755" firstSheet="15" activeTab="14"/>
  </bookViews>
  <sheets>
    <sheet name="Szorzótábla" sheetId="2" r:id="rId1"/>
    <sheet name="01-JPKT" sheetId="1" r:id="rId2"/>
    <sheet name="02-II. Bell." sheetId="5" r:id="rId3"/>
    <sheet name="03-Akác" sheetId="6" r:id="rId4"/>
    <sheet name="04-Rákóczi" sheetId="7" r:id="rId5"/>
    <sheet name="05-Bajnok" sheetId="8" r:id="rId6"/>
    <sheet name="06-Édesanyák" sheetId="9" r:id="rId7"/>
    <sheet name="07-Munkácsy" sheetId="10" r:id="rId8"/>
    <sheet name="08-Dischka" sheetId="11" r:id="rId9"/>
    <sheet name="09-Nyár" sheetId="12" r:id="rId10"/>
    <sheet name="10-Ifjúság" sheetId="13" r:id="rId11"/>
    <sheet name="11-Szigeti" sheetId="14" r:id="rId12"/>
    <sheet name="12-Rókus" sheetId="15" r:id="rId13"/>
    <sheet name="13-Szántó" sheetId="16" r:id="rId14"/>
    <sheet name="14-48-as Tér" sheetId="17" r:id="rId15"/>
    <sheet name="15-Damjanich" sheetId="18" r:id="rId16"/>
    <sheet name="16-Berek" sheetId="19" r:id="rId17"/>
    <sheet name="18-Szentágothai" sheetId="21" r:id="rId18"/>
    <sheet name="19-Kollégiumok" sheetId="22" r:id="rId19"/>
    <sheet name="20-Orfű" sheetId="23" r:id="rId20"/>
    <sheet name="17-Alkotmány" sheetId="20" r:id="rId21"/>
    <sheet name="21-Szombathely kollégium" sheetId="24" r:id="rId22"/>
    <sheet name="22-Szombathely oktatás" sheetId="25" r:id="rId23"/>
    <sheet name="23-Szekszárdi telephelyek" sheetId="27" r:id="rId24"/>
  </sheets>
  <calcPr calcId="162913"/>
</workbook>
</file>

<file path=xl/calcChain.xml><?xml version="1.0" encoding="utf-8"?>
<calcChain xmlns="http://schemas.openxmlformats.org/spreadsheetml/2006/main">
  <c r="D4" i="17" l="1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3" i="17"/>
  <c r="B31" i="27" l="1"/>
  <c r="B14" i="27"/>
  <c r="B12" i="27"/>
  <c r="B11" i="27"/>
  <c r="B10" i="27"/>
  <c r="B9" i="27"/>
  <c r="B8" i="27"/>
  <c r="B6" i="27"/>
  <c r="B5" i="27"/>
  <c r="B3" i="27"/>
  <c r="B41" i="27" l="1"/>
  <c r="E41" i="27" s="1"/>
  <c r="D40" i="27"/>
  <c r="E40" i="27" s="1"/>
  <c r="K40" i="27" s="1"/>
  <c r="E38" i="27"/>
  <c r="K38" i="27" s="1"/>
  <c r="D38" i="27"/>
  <c r="D37" i="27"/>
  <c r="E37" i="27" s="1"/>
  <c r="K37" i="27" s="1"/>
  <c r="D36" i="27"/>
  <c r="E36" i="27" s="1"/>
  <c r="K36" i="27" s="1"/>
  <c r="D35" i="27"/>
  <c r="E35" i="27" s="1"/>
  <c r="K35" i="27" s="1"/>
  <c r="D34" i="27"/>
  <c r="E34" i="27" s="1"/>
  <c r="K34" i="27" s="1"/>
  <c r="D33" i="27"/>
  <c r="E33" i="27" s="1"/>
  <c r="K33" i="27" s="1"/>
  <c r="E32" i="27"/>
  <c r="K32" i="27" s="1"/>
  <c r="D32" i="27"/>
  <c r="D31" i="27"/>
  <c r="E31" i="27" s="1"/>
  <c r="K31" i="27" s="1"/>
  <c r="D30" i="27"/>
  <c r="E30" i="27" s="1"/>
  <c r="K30" i="27" s="1"/>
  <c r="D29" i="27"/>
  <c r="E29" i="27" s="1"/>
  <c r="K29" i="27" s="1"/>
  <c r="D28" i="27"/>
  <c r="E28" i="27" s="1"/>
  <c r="K28" i="27" s="1"/>
  <c r="D27" i="27"/>
  <c r="E27" i="27" s="1"/>
  <c r="K27" i="27" s="1"/>
  <c r="D26" i="27"/>
  <c r="E26" i="27" s="1"/>
  <c r="K26" i="27" s="1"/>
  <c r="D25" i="27"/>
  <c r="E25" i="27" s="1"/>
  <c r="K25" i="27" s="1"/>
  <c r="E24" i="27"/>
  <c r="K24" i="27" s="1"/>
  <c r="D24" i="27"/>
  <c r="D23" i="27"/>
  <c r="E23" i="27" s="1"/>
  <c r="K23" i="27" s="1"/>
  <c r="D22" i="27"/>
  <c r="E22" i="27" s="1"/>
  <c r="K22" i="27" s="1"/>
  <c r="D20" i="27"/>
  <c r="E20" i="27" s="1"/>
  <c r="K20" i="27" s="1"/>
  <c r="D19" i="27"/>
  <c r="E19" i="27" s="1"/>
  <c r="K19" i="27" s="1"/>
  <c r="D18" i="27"/>
  <c r="E18" i="27" s="1"/>
  <c r="K18" i="27" s="1"/>
  <c r="D17" i="27"/>
  <c r="E17" i="27" s="1"/>
  <c r="K17" i="27" s="1"/>
  <c r="E16" i="27"/>
  <c r="K16" i="27" s="1"/>
  <c r="D16" i="27"/>
  <c r="D15" i="27"/>
  <c r="E15" i="27" s="1"/>
  <c r="K15" i="27" s="1"/>
  <c r="D13" i="27"/>
  <c r="E13" i="27" s="1"/>
  <c r="K13" i="27" s="1"/>
  <c r="D4" i="27"/>
  <c r="E4" i="27" s="1"/>
  <c r="K4" i="27" s="1"/>
  <c r="B41" i="25" l="1"/>
  <c r="B41" i="24"/>
  <c r="B41" i="23"/>
  <c r="B41" i="22"/>
  <c r="B41" i="21"/>
  <c r="B41" i="20"/>
  <c r="B41" i="19"/>
  <c r="B41" i="18"/>
  <c r="B41" i="17"/>
  <c r="B41" i="16"/>
  <c r="B41" i="15"/>
  <c r="B41" i="14"/>
  <c r="B41" i="13"/>
  <c r="B41" i="12"/>
  <c r="B41" i="11"/>
  <c r="B41" i="10"/>
  <c r="B41" i="9"/>
  <c r="B41" i="8"/>
  <c r="B41" i="7"/>
  <c r="B41" i="6"/>
  <c r="B41" i="1"/>
  <c r="B41" i="5"/>
  <c r="E41" i="25" l="1"/>
  <c r="D40" i="25"/>
  <c r="E40" i="25" s="1"/>
  <c r="D38" i="25"/>
  <c r="E38" i="25" s="1"/>
  <c r="D37" i="25"/>
  <c r="E37" i="25" s="1"/>
  <c r="D36" i="25"/>
  <c r="E36" i="25" s="1"/>
  <c r="D35" i="25"/>
  <c r="E35" i="25" s="1"/>
  <c r="D34" i="25"/>
  <c r="E34" i="25" s="1"/>
  <c r="D33" i="25"/>
  <c r="E33" i="25" s="1"/>
  <c r="D32" i="25"/>
  <c r="E32" i="25" s="1"/>
  <c r="D31" i="25"/>
  <c r="E31" i="25" s="1"/>
  <c r="D30" i="25"/>
  <c r="E30" i="25" s="1"/>
  <c r="D29" i="25"/>
  <c r="E29" i="25" s="1"/>
  <c r="D28" i="25"/>
  <c r="E28" i="25" s="1"/>
  <c r="D27" i="25"/>
  <c r="E27" i="25" s="1"/>
  <c r="D26" i="25"/>
  <c r="E26" i="25" s="1"/>
  <c r="D25" i="25"/>
  <c r="E25" i="25" s="1"/>
  <c r="D24" i="25"/>
  <c r="E24" i="25" s="1"/>
  <c r="D23" i="25"/>
  <c r="E23" i="25" s="1"/>
  <c r="D22" i="25"/>
  <c r="E22" i="25" s="1"/>
  <c r="D20" i="25"/>
  <c r="E20" i="25" s="1"/>
  <c r="D19" i="25"/>
  <c r="E19" i="25" s="1"/>
  <c r="D18" i="25"/>
  <c r="E18" i="25" s="1"/>
  <c r="D17" i="25"/>
  <c r="E17" i="25" s="1"/>
  <c r="D16" i="25"/>
  <c r="E16" i="25" s="1"/>
  <c r="D15" i="25"/>
  <c r="E15" i="25" s="1"/>
  <c r="D14" i="25"/>
  <c r="E14" i="25" s="1"/>
  <c r="D13" i="25"/>
  <c r="E13" i="25" s="1"/>
  <c r="D10" i="25"/>
  <c r="E10" i="25" s="1"/>
  <c r="D4" i="25"/>
  <c r="E4" i="25" s="1"/>
  <c r="E41" i="24"/>
  <c r="D40" i="24"/>
  <c r="E40" i="24" s="1"/>
  <c r="D38" i="24"/>
  <c r="E38" i="24" s="1"/>
  <c r="D37" i="24"/>
  <c r="E37" i="24" s="1"/>
  <c r="D36" i="24"/>
  <c r="E36" i="24" s="1"/>
  <c r="D35" i="24"/>
  <c r="E35" i="24" s="1"/>
  <c r="D34" i="24"/>
  <c r="E34" i="24" s="1"/>
  <c r="D33" i="24"/>
  <c r="E33" i="24" s="1"/>
  <c r="D32" i="24"/>
  <c r="E32" i="24" s="1"/>
  <c r="D31" i="24"/>
  <c r="E31" i="24" s="1"/>
  <c r="D30" i="24"/>
  <c r="E30" i="24" s="1"/>
  <c r="D29" i="24"/>
  <c r="E29" i="24" s="1"/>
  <c r="D28" i="24"/>
  <c r="E28" i="24" s="1"/>
  <c r="D27" i="24"/>
  <c r="E27" i="24" s="1"/>
  <c r="D26" i="24"/>
  <c r="E26" i="24" s="1"/>
  <c r="D25" i="24"/>
  <c r="E25" i="24" s="1"/>
  <c r="D24" i="24"/>
  <c r="E24" i="24" s="1"/>
  <c r="D23" i="24"/>
  <c r="E23" i="24" s="1"/>
  <c r="D22" i="24"/>
  <c r="E22" i="24" s="1"/>
  <c r="D20" i="24"/>
  <c r="E20" i="24" s="1"/>
  <c r="D19" i="24"/>
  <c r="E19" i="24" s="1"/>
  <c r="D18" i="24"/>
  <c r="E18" i="24" s="1"/>
  <c r="D17" i="24"/>
  <c r="E17" i="24" s="1"/>
  <c r="D16" i="24"/>
  <c r="E16" i="24" s="1"/>
  <c r="D15" i="24"/>
  <c r="E15" i="24" s="1"/>
  <c r="D14" i="24"/>
  <c r="E14" i="24" s="1"/>
  <c r="D13" i="24"/>
  <c r="E13" i="24" s="1"/>
  <c r="D12" i="24"/>
  <c r="E12" i="24" s="1"/>
  <c r="D11" i="24"/>
  <c r="E11" i="24" s="1"/>
  <c r="D10" i="24"/>
  <c r="E10" i="24" s="1"/>
  <c r="D9" i="24"/>
  <c r="E9" i="24" s="1"/>
  <c r="D8" i="24"/>
  <c r="E8" i="24" s="1"/>
  <c r="D7" i="24"/>
  <c r="E7" i="24" s="1"/>
  <c r="D6" i="24"/>
  <c r="E6" i="24" s="1"/>
  <c r="D5" i="24"/>
  <c r="E5" i="24" s="1"/>
  <c r="D4" i="24"/>
  <c r="E4" i="24" s="1"/>
  <c r="D3" i="24"/>
  <c r="E3" i="24" s="1"/>
  <c r="E41" i="23"/>
  <c r="D40" i="23"/>
  <c r="E40" i="23" s="1"/>
  <c r="D39" i="23"/>
  <c r="E39" i="23" s="1"/>
  <c r="D38" i="23"/>
  <c r="E38" i="23" s="1"/>
  <c r="D37" i="23"/>
  <c r="E37" i="23" s="1"/>
  <c r="D36" i="23"/>
  <c r="E36" i="23" s="1"/>
  <c r="D35" i="23"/>
  <c r="E35" i="23" s="1"/>
  <c r="D34" i="23"/>
  <c r="E34" i="23" s="1"/>
  <c r="D33" i="23"/>
  <c r="E33" i="23" s="1"/>
  <c r="D32" i="23"/>
  <c r="E32" i="23" s="1"/>
  <c r="D31" i="23"/>
  <c r="E31" i="23" s="1"/>
  <c r="D30" i="23"/>
  <c r="E30" i="23" s="1"/>
  <c r="D29" i="23"/>
  <c r="E29" i="23" s="1"/>
  <c r="D28" i="23"/>
  <c r="E28" i="23" s="1"/>
  <c r="D27" i="23"/>
  <c r="E27" i="23" s="1"/>
  <c r="D26" i="23"/>
  <c r="E26" i="23" s="1"/>
  <c r="D25" i="23"/>
  <c r="E25" i="23" s="1"/>
  <c r="D24" i="23"/>
  <c r="E24" i="23" s="1"/>
  <c r="D23" i="23"/>
  <c r="E23" i="23" s="1"/>
  <c r="D22" i="23"/>
  <c r="E22" i="23" s="1"/>
  <c r="D20" i="23"/>
  <c r="E20" i="23" s="1"/>
  <c r="D19" i="23"/>
  <c r="E19" i="23" s="1"/>
  <c r="D18" i="23"/>
  <c r="E18" i="23" s="1"/>
  <c r="D17" i="23"/>
  <c r="E17" i="23" s="1"/>
  <c r="D16" i="23"/>
  <c r="E16" i="23" s="1"/>
  <c r="D15" i="23"/>
  <c r="E15" i="23" s="1"/>
  <c r="D14" i="23"/>
  <c r="E14" i="23" s="1"/>
  <c r="D13" i="23"/>
  <c r="E13" i="23" s="1"/>
  <c r="D12" i="23"/>
  <c r="E12" i="23" s="1"/>
  <c r="D11" i="23"/>
  <c r="E11" i="23" s="1"/>
  <c r="D10" i="23"/>
  <c r="E10" i="23" s="1"/>
  <c r="D9" i="23"/>
  <c r="E9" i="23" s="1"/>
  <c r="D8" i="23"/>
  <c r="E8" i="23" s="1"/>
  <c r="D7" i="23"/>
  <c r="E7" i="23" s="1"/>
  <c r="D6" i="23"/>
  <c r="E6" i="23" s="1"/>
  <c r="D5" i="23"/>
  <c r="E5" i="23" s="1"/>
  <c r="D4" i="23"/>
  <c r="E4" i="23" s="1"/>
  <c r="D3" i="23"/>
  <c r="E3" i="23" s="1"/>
  <c r="E41" i="22"/>
  <c r="D40" i="22"/>
  <c r="E40" i="22" s="1"/>
  <c r="D38" i="22"/>
  <c r="E38" i="22" s="1"/>
  <c r="D37" i="22"/>
  <c r="E37" i="22" s="1"/>
  <c r="D36" i="22"/>
  <c r="E36" i="22" s="1"/>
  <c r="D35" i="22"/>
  <c r="E35" i="22" s="1"/>
  <c r="D34" i="22"/>
  <c r="E34" i="22" s="1"/>
  <c r="D33" i="22"/>
  <c r="E33" i="22" s="1"/>
  <c r="D32" i="22"/>
  <c r="E32" i="22" s="1"/>
  <c r="D31" i="22"/>
  <c r="E31" i="22" s="1"/>
  <c r="D30" i="22"/>
  <c r="E30" i="22" s="1"/>
  <c r="D29" i="22"/>
  <c r="E29" i="22" s="1"/>
  <c r="D28" i="22"/>
  <c r="E28" i="22" s="1"/>
  <c r="D27" i="22"/>
  <c r="E27" i="22" s="1"/>
  <c r="D26" i="22"/>
  <c r="E26" i="22" s="1"/>
  <c r="D25" i="22"/>
  <c r="E25" i="22" s="1"/>
  <c r="D24" i="22"/>
  <c r="E24" i="22" s="1"/>
  <c r="D23" i="22"/>
  <c r="E23" i="22" s="1"/>
  <c r="D22" i="22"/>
  <c r="E22" i="22" s="1"/>
  <c r="D20" i="22"/>
  <c r="E20" i="22" s="1"/>
  <c r="D19" i="22"/>
  <c r="E19" i="22" s="1"/>
  <c r="D18" i="22"/>
  <c r="E18" i="22" s="1"/>
  <c r="D17" i="22"/>
  <c r="E17" i="22" s="1"/>
  <c r="D16" i="22"/>
  <c r="E16" i="22" s="1"/>
  <c r="D15" i="22"/>
  <c r="E15" i="22" s="1"/>
  <c r="D14" i="22"/>
  <c r="E14" i="22" s="1"/>
  <c r="D13" i="22"/>
  <c r="E13" i="22" s="1"/>
  <c r="D12" i="22"/>
  <c r="E12" i="22" s="1"/>
  <c r="D11" i="22"/>
  <c r="E11" i="22" s="1"/>
  <c r="D10" i="22"/>
  <c r="E10" i="22" s="1"/>
  <c r="D9" i="22"/>
  <c r="E9" i="22" s="1"/>
  <c r="D8" i="22"/>
  <c r="E8" i="22" s="1"/>
  <c r="D7" i="22"/>
  <c r="E7" i="22" s="1"/>
  <c r="D6" i="22"/>
  <c r="E6" i="22" s="1"/>
  <c r="D5" i="22"/>
  <c r="E5" i="22" s="1"/>
  <c r="D4" i="22"/>
  <c r="E4" i="22" s="1"/>
  <c r="D3" i="22"/>
  <c r="E3" i="22" s="1"/>
  <c r="E41" i="21"/>
  <c r="D40" i="21"/>
  <c r="E40" i="21" s="1"/>
  <c r="D39" i="21"/>
  <c r="E39" i="21" s="1"/>
  <c r="D38" i="21"/>
  <c r="E38" i="21" s="1"/>
  <c r="D37" i="21"/>
  <c r="E37" i="21" s="1"/>
  <c r="D36" i="21"/>
  <c r="E36" i="21" s="1"/>
  <c r="D35" i="21"/>
  <c r="E35" i="21" s="1"/>
  <c r="D34" i="21"/>
  <c r="E34" i="21" s="1"/>
  <c r="D33" i="21"/>
  <c r="E33" i="21" s="1"/>
  <c r="D32" i="21"/>
  <c r="E32" i="21" s="1"/>
  <c r="D31" i="21"/>
  <c r="E31" i="21" s="1"/>
  <c r="D30" i="21"/>
  <c r="E30" i="21" s="1"/>
  <c r="D29" i="21"/>
  <c r="E29" i="21" s="1"/>
  <c r="D28" i="21"/>
  <c r="E28" i="21" s="1"/>
  <c r="D27" i="21"/>
  <c r="E27" i="21" s="1"/>
  <c r="D26" i="21"/>
  <c r="E26" i="21" s="1"/>
  <c r="D25" i="21"/>
  <c r="E25" i="21" s="1"/>
  <c r="D24" i="21"/>
  <c r="E24" i="21" s="1"/>
  <c r="D23" i="21"/>
  <c r="E23" i="21" s="1"/>
  <c r="D22" i="21"/>
  <c r="E22" i="21" s="1"/>
  <c r="D20" i="21"/>
  <c r="E20" i="21" s="1"/>
  <c r="D19" i="21"/>
  <c r="E19" i="21" s="1"/>
  <c r="D18" i="21"/>
  <c r="E18" i="21" s="1"/>
  <c r="D17" i="21"/>
  <c r="E17" i="21" s="1"/>
  <c r="D16" i="21"/>
  <c r="E16" i="21" s="1"/>
  <c r="D15" i="21"/>
  <c r="E15" i="21" s="1"/>
  <c r="D14" i="21"/>
  <c r="E14" i="21" s="1"/>
  <c r="D13" i="21"/>
  <c r="E13" i="21" s="1"/>
  <c r="D12" i="21"/>
  <c r="E12" i="21" s="1"/>
  <c r="D11" i="21"/>
  <c r="E11" i="21" s="1"/>
  <c r="D10" i="21"/>
  <c r="E10" i="21" s="1"/>
  <c r="D9" i="21"/>
  <c r="E9" i="21" s="1"/>
  <c r="D8" i="21"/>
  <c r="E8" i="21" s="1"/>
  <c r="D7" i="21"/>
  <c r="E7" i="21" s="1"/>
  <c r="D6" i="21"/>
  <c r="E6" i="21" s="1"/>
  <c r="D5" i="21"/>
  <c r="E5" i="21" s="1"/>
  <c r="D4" i="21"/>
  <c r="E4" i="21" s="1"/>
  <c r="D3" i="21"/>
  <c r="E3" i="21" s="1"/>
  <c r="E41" i="20"/>
  <c r="D40" i="20"/>
  <c r="E40" i="20" s="1"/>
  <c r="D38" i="20"/>
  <c r="E38" i="20" s="1"/>
  <c r="D37" i="20"/>
  <c r="E37" i="20" s="1"/>
  <c r="D36" i="20"/>
  <c r="E36" i="20" s="1"/>
  <c r="D35" i="20"/>
  <c r="E35" i="20" s="1"/>
  <c r="D34" i="20"/>
  <c r="E34" i="20" s="1"/>
  <c r="D33" i="20"/>
  <c r="E33" i="20" s="1"/>
  <c r="D32" i="20"/>
  <c r="E32" i="20" s="1"/>
  <c r="D31" i="20"/>
  <c r="E31" i="20" s="1"/>
  <c r="D30" i="20"/>
  <c r="E30" i="20" s="1"/>
  <c r="D29" i="20"/>
  <c r="E29" i="20" s="1"/>
  <c r="D28" i="20"/>
  <c r="E28" i="20" s="1"/>
  <c r="D27" i="20"/>
  <c r="E27" i="20" s="1"/>
  <c r="D26" i="20"/>
  <c r="E26" i="20" s="1"/>
  <c r="D25" i="20"/>
  <c r="E25" i="20" s="1"/>
  <c r="D24" i="20"/>
  <c r="E24" i="20" s="1"/>
  <c r="D23" i="20"/>
  <c r="E23" i="20" s="1"/>
  <c r="D22" i="20"/>
  <c r="E22" i="20" s="1"/>
  <c r="D20" i="20"/>
  <c r="E20" i="20" s="1"/>
  <c r="D19" i="20"/>
  <c r="E19" i="20" s="1"/>
  <c r="D18" i="20"/>
  <c r="E18" i="20" s="1"/>
  <c r="D17" i="20"/>
  <c r="E17" i="20" s="1"/>
  <c r="D16" i="20"/>
  <c r="E16" i="20" s="1"/>
  <c r="D15" i="20"/>
  <c r="E15" i="20" s="1"/>
  <c r="D13" i="20"/>
  <c r="E13" i="20" s="1"/>
  <c r="D4" i="20"/>
  <c r="E4" i="20" s="1"/>
  <c r="E41" i="19"/>
  <c r="D40" i="19"/>
  <c r="E40" i="19" s="1"/>
  <c r="D39" i="19"/>
  <c r="E39" i="19" s="1"/>
  <c r="D38" i="19"/>
  <c r="E38" i="19" s="1"/>
  <c r="D37" i="19"/>
  <c r="E37" i="19" s="1"/>
  <c r="D36" i="19"/>
  <c r="E36" i="19" s="1"/>
  <c r="D35" i="19"/>
  <c r="E35" i="19" s="1"/>
  <c r="D34" i="19"/>
  <c r="E34" i="19" s="1"/>
  <c r="D33" i="19"/>
  <c r="E33" i="19" s="1"/>
  <c r="D32" i="19"/>
  <c r="E32" i="19" s="1"/>
  <c r="D31" i="19"/>
  <c r="E31" i="19" s="1"/>
  <c r="D30" i="19"/>
  <c r="E30" i="19" s="1"/>
  <c r="D29" i="19"/>
  <c r="E29" i="19" s="1"/>
  <c r="D28" i="19"/>
  <c r="E28" i="19" s="1"/>
  <c r="D27" i="19"/>
  <c r="E27" i="19" s="1"/>
  <c r="D26" i="19"/>
  <c r="E26" i="19" s="1"/>
  <c r="D25" i="19"/>
  <c r="E25" i="19" s="1"/>
  <c r="D24" i="19"/>
  <c r="E24" i="19" s="1"/>
  <c r="D23" i="19"/>
  <c r="E23" i="19" s="1"/>
  <c r="D22" i="19"/>
  <c r="E22" i="19" s="1"/>
  <c r="D20" i="19"/>
  <c r="E20" i="19" s="1"/>
  <c r="D19" i="19"/>
  <c r="E19" i="19" s="1"/>
  <c r="D18" i="19"/>
  <c r="E18" i="19" s="1"/>
  <c r="D17" i="19"/>
  <c r="E17" i="19" s="1"/>
  <c r="D16" i="19"/>
  <c r="E16" i="19" s="1"/>
  <c r="D15" i="19"/>
  <c r="E15" i="19" s="1"/>
  <c r="D13" i="19"/>
  <c r="E13" i="19" s="1"/>
  <c r="D10" i="19"/>
  <c r="E10" i="19" s="1"/>
  <c r="D4" i="19"/>
  <c r="E4" i="19" s="1"/>
  <c r="E41" i="18"/>
  <c r="D40" i="18"/>
  <c r="E40" i="18" s="1"/>
  <c r="D39" i="18"/>
  <c r="E39" i="18" s="1"/>
  <c r="D38" i="18"/>
  <c r="E38" i="18" s="1"/>
  <c r="D37" i="18"/>
  <c r="E37" i="18" s="1"/>
  <c r="D36" i="18"/>
  <c r="E36" i="18" s="1"/>
  <c r="D35" i="18"/>
  <c r="E35" i="18" s="1"/>
  <c r="D34" i="18"/>
  <c r="E34" i="18" s="1"/>
  <c r="D33" i="18"/>
  <c r="E33" i="18" s="1"/>
  <c r="D32" i="18"/>
  <c r="E32" i="18" s="1"/>
  <c r="D31" i="18"/>
  <c r="E31" i="18" s="1"/>
  <c r="D30" i="18"/>
  <c r="E30" i="18" s="1"/>
  <c r="D29" i="18"/>
  <c r="E29" i="18" s="1"/>
  <c r="D28" i="18"/>
  <c r="E28" i="18" s="1"/>
  <c r="D27" i="18"/>
  <c r="E27" i="18" s="1"/>
  <c r="D26" i="18"/>
  <c r="E26" i="18" s="1"/>
  <c r="D25" i="18"/>
  <c r="E25" i="18" s="1"/>
  <c r="D24" i="18"/>
  <c r="E24" i="18" s="1"/>
  <c r="D23" i="18"/>
  <c r="E23" i="18" s="1"/>
  <c r="D22" i="18"/>
  <c r="E22" i="18" s="1"/>
  <c r="D20" i="18"/>
  <c r="E20" i="18" s="1"/>
  <c r="D19" i="18"/>
  <c r="E19" i="18" s="1"/>
  <c r="D18" i="18"/>
  <c r="E18" i="18" s="1"/>
  <c r="D17" i="18"/>
  <c r="E17" i="18" s="1"/>
  <c r="D16" i="18"/>
  <c r="E16" i="18" s="1"/>
  <c r="D15" i="18"/>
  <c r="E15" i="18" s="1"/>
  <c r="D14" i="18"/>
  <c r="E14" i="18" s="1"/>
  <c r="D13" i="18"/>
  <c r="E13" i="18" s="1"/>
  <c r="D12" i="18"/>
  <c r="E12" i="18" s="1"/>
  <c r="D11" i="18"/>
  <c r="E11" i="18" s="1"/>
  <c r="D10" i="18"/>
  <c r="E10" i="18" s="1"/>
  <c r="D9" i="18"/>
  <c r="E9" i="18" s="1"/>
  <c r="D8" i="18"/>
  <c r="E8" i="18" s="1"/>
  <c r="D7" i="18"/>
  <c r="E7" i="18" s="1"/>
  <c r="D6" i="18"/>
  <c r="E6" i="18" s="1"/>
  <c r="D5" i="18"/>
  <c r="E5" i="18" s="1"/>
  <c r="D4" i="18"/>
  <c r="E4" i="18" s="1"/>
  <c r="D3" i="18"/>
  <c r="E3" i="18" s="1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0" i="17"/>
  <c r="E19" i="17"/>
  <c r="E18" i="17"/>
  <c r="E17" i="17"/>
  <c r="E16" i="17"/>
  <c r="E15" i="17"/>
  <c r="E13" i="17"/>
  <c r="E12" i="17"/>
  <c r="E10" i="17"/>
  <c r="E8" i="17"/>
  <c r="E7" i="17"/>
  <c r="E4" i="17"/>
  <c r="E41" i="16"/>
  <c r="D40" i="16"/>
  <c r="E40" i="16" s="1"/>
  <c r="D39" i="16"/>
  <c r="E39" i="16" s="1"/>
  <c r="D38" i="16"/>
  <c r="E38" i="16" s="1"/>
  <c r="D37" i="16"/>
  <c r="E37" i="16" s="1"/>
  <c r="D36" i="16"/>
  <c r="E36" i="16" s="1"/>
  <c r="D35" i="16"/>
  <c r="E35" i="16" s="1"/>
  <c r="D34" i="16"/>
  <c r="E34" i="16" s="1"/>
  <c r="D33" i="16"/>
  <c r="E33" i="16" s="1"/>
  <c r="D32" i="16"/>
  <c r="E32" i="16" s="1"/>
  <c r="D31" i="16"/>
  <c r="E31" i="16" s="1"/>
  <c r="D30" i="16"/>
  <c r="E30" i="16" s="1"/>
  <c r="D29" i="16"/>
  <c r="E29" i="16" s="1"/>
  <c r="D28" i="16"/>
  <c r="E28" i="16" s="1"/>
  <c r="D27" i="16"/>
  <c r="E27" i="16" s="1"/>
  <c r="D26" i="16"/>
  <c r="E26" i="16" s="1"/>
  <c r="D25" i="16"/>
  <c r="E25" i="16" s="1"/>
  <c r="D24" i="16"/>
  <c r="E24" i="16" s="1"/>
  <c r="D23" i="16"/>
  <c r="E23" i="16" s="1"/>
  <c r="D22" i="16"/>
  <c r="E22" i="16" s="1"/>
  <c r="D20" i="16"/>
  <c r="E20" i="16" s="1"/>
  <c r="D19" i="16"/>
  <c r="E19" i="16" s="1"/>
  <c r="D18" i="16"/>
  <c r="E18" i="16" s="1"/>
  <c r="D17" i="16"/>
  <c r="E17" i="16" s="1"/>
  <c r="D16" i="16"/>
  <c r="E16" i="16" s="1"/>
  <c r="D15" i="16"/>
  <c r="E15" i="16" s="1"/>
  <c r="D14" i="16"/>
  <c r="E14" i="16" s="1"/>
  <c r="D13" i="16"/>
  <c r="E13" i="16" s="1"/>
  <c r="D12" i="16"/>
  <c r="E12" i="16" s="1"/>
  <c r="D11" i="16"/>
  <c r="E11" i="16" s="1"/>
  <c r="D10" i="16"/>
  <c r="E10" i="16" s="1"/>
  <c r="D9" i="16"/>
  <c r="E9" i="16" s="1"/>
  <c r="D8" i="16"/>
  <c r="E8" i="16" s="1"/>
  <c r="D7" i="16"/>
  <c r="E7" i="16" s="1"/>
  <c r="D6" i="16"/>
  <c r="E6" i="16" s="1"/>
  <c r="D5" i="16"/>
  <c r="E5" i="16" s="1"/>
  <c r="D4" i="16"/>
  <c r="E4" i="16" s="1"/>
  <c r="D3" i="16"/>
  <c r="E3" i="16" s="1"/>
  <c r="E41" i="15"/>
  <c r="D40" i="15"/>
  <c r="E40" i="15" s="1"/>
  <c r="D39" i="15"/>
  <c r="E39" i="15" s="1"/>
  <c r="D38" i="15"/>
  <c r="E38" i="15" s="1"/>
  <c r="D37" i="15"/>
  <c r="E37" i="15" s="1"/>
  <c r="D36" i="15"/>
  <c r="E36" i="15" s="1"/>
  <c r="D35" i="15"/>
  <c r="E35" i="15" s="1"/>
  <c r="D34" i="15"/>
  <c r="E34" i="15" s="1"/>
  <c r="D33" i="15"/>
  <c r="E33" i="15" s="1"/>
  <c r="D32" i="15"/>
  <c r="E32" i="15" s="1"/>
  <c r="D31" i="15"/>
  <c r="E31" i="15" s="1"/>
  <c r="D30" i="15"/>
  <c r="E30" i="15" s="1"/>
  <c r="D29" i="15"/>
  <c r="E29" i="15" s="1"/>
  <c r="D28" i="15"/>
  <c r="E28" i="15" s="1"/>
  <c r="D27" i="15"/>
  <c r="E27" i="15" s="1"/>
  <c r="D26" i="15"/>
  <c r="E26" i="15" s="1"/>
  <c r="D25" i="15"/>
  <c r="E25" i="15" s="1"/>
  <c r="D24" i="15"/>
  <c r="E24" i="15" s="1"/>
  <c r="D23" i="15"/>
  <c r="E23" i="15" s="1"/>
  <c r="D22" i="15"/>
  <c r="E22" i="15" s="1"/>
  <c r="D20" i="15"/>
  <c r="E20" i="15" s="1"/>
  <c r="D19" i="15"/>
  <c r="E19" i="15" s="1"/>
  <c r="D18" i="15"/>
  <c r="E18" i="15" s="1"/>
  <c r="D17" i="15"/>
  <c r="E17" i="15" s="1"/>
  <c r="D16" i="15"/>
  <c r="E16" i="15" s="1"/>
  <c r="D15" i="15"/>
  <c r="E15" i="15" s="1"/>
  <c r="D14" i="15"/>
  <c r="E14" i="15" s="1"/>
  <c r="D13" i="15"/>
  <c r="E13" i="15" s="1"/>
  <c r="D12" i="15"/>
  <c r="E12" i="15" s="1"/>
  <c r="D11" i="15"/>
  <c r="E11" i="15" s="1"/>
  <c r="D10" i="15"/>
  <c r="E10" i="15" s="1"/>
  <c r="D9" i="15"/>
  <c r="E9" i="15" s="1"/>
  <c r="D8" i="15"/>
  <c r="E8" i="15" s="1"/>
  <c r="D7" i="15"/>
  <c r="E7" i="15" s="1"/>
  <c r="D6" i="15"/>
  <c r="E6" i="15" s="1"/>
  <c r="D5" i="15"/>
  <c r="E5" i="15" s="1"/>
  <c r="D4" i="15"/>
  <c r="E4" i="15" s="1"/>
  <c r="D3" i="15"/>
  <c r="E3" i="15" s="1"/>
  <c r="E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4" i="14"/>
  <c r="D23" i="14"/>
  <c r="D22" i="14"/>
  <c r="D20" i="14"/>
  <c r="D19" i="14"/>
  <c r="D18" i="14"/>
  <c r="D17" i="14"/>
  <c r="D16" i="14"/>
  <c r="D15" i="14"/>
  <c r="D14" i="14"/>
  <c r="D10" i="14"/>
  <c r="D9" i="14"/>
  <c r="D8" i="14"/>
  <c r="D7" i="14"/>
  <c r="D6" i="14"/>
  <c r="D5" i="14"/>
  <c r="D4" i="14"/>
  <c r="D3" i="14"/>
  <c r="E41" i="13"/>
  <c r="D40" i="13"/>
  <c r="E40" i="13" s="1"/>
  <c r="D39" i="13"/>
  <c r="E39" i="13" s="1"/>
  <c r="D38" i="13"/>
  <c r="E38" i="13" s="1"/>
  <c r="D37" i="13"/>
  <c r="E37" i="13" s="1"/>
  <c r="D36" i="13"/>
  <c r="E36" i="13" s="1"/>
  <c r="D35" i="13"/>
  <c r="E35" i="13" s="1"/>
  <c r="D34" i="13"/>
  <c r="E34" i="13" s="1"/>
  <c r="D33" i="13"/>
  <c r="E33" i="13" s="1"/>
  <c r="D32" i="13"/>
  <c r="E32" i="13" s="1"/>
  <c r="D31" i="13"/>
  <c r="E31" i="13" s="1"/>
  <c r="D30" i="13"/>
  <c r="E30" i="13" s="1"/>
  <c r="D29" i="13"/>
  <c r="E29" i="13" s="1"/>
  <c r="D28" i="13"/>
  <c r="E28" i="13" s="1"/>
  <c r="D27" i="13"/>
  <c r="E27" i="13" s="1"/>
  <c r="D26" i="13"/>
  <c r="E26" i="13" s="1"/>
  <c r="D25" i="13"/>
  <c r="E25" i="13" s="1"/>
  <c r="D24" i="13"/>
  <c r="E24" i="13" s="1"/>
  <c r="D23" i="13"/>
  <c r="E23" i="13" s="1"/>
  <c r="D22" i="13"/>
  <c r="E22" i="13" s="1"/>
  <c r="D20" i="13"/>
  <c r="E20" i="13" s="1"/>
  <c r="D19" i="13"/>
  <c r="E19" i="13" s="1"/>
  <c r="D18" i="13"/>
  <c r="E18" i="13" s="1"/>
  <c r="D17" i="13"/>
  <c r="E17" i="13" s="1"/>
  <c r="D16" i="13"/>
  <c r="E16" i="13" s="1"/>
  <c r="D15" i="13"/>
  <c r="E15" i="13" s="1"/>
  <c r="D11" i="13"/>
  <c r="E11" i="13" s="1"/>
  <c r="D10" i="13"/>
  <c r="E10" i="13" s="1"/>
  <c r="D9" i="13"/>
  <c r="E9" i="13" s="1"/>
  <c r="D7" i="13"/>
  <c r="E7" i="13" s="1"/>
  <c r="D4" i="13"/>
  <c r="E4" i="13" s="1"/>
  <c r="E41" i="12"/>
  <c r="D40" i="12"/>
  <c r="E40" i="12" s="1"/>
  <c r="D39" i="12"/>
  <c r="E39" i="12" s="1"/>
  <c r="D38" i="12"/>
  <c r="E38" i="12" s="1"/>
  <c r="D37" i="12"/>
  <c r="E37" i="12" s="1"/>
  <c r="D36" i="12"/>
  <c r="E36" i="12" s="1"/>
  <c r="D35" i="12"/>
  <c r="E35" i="12" s="1"/>
  <c r="D34" i="12"/>
  <c r="E34" i="12" s="1"/>
  <c r="D33" i="12"/>
  <c r="E33" i="12" s="1"/>
  <c r="D32" i="12"/>
  <c r="E32" i="12" s="1"/>
  <c r="D31" i="12"/>
  <c r="E31" i="12" s="1"/>
  <c r="D30" i="12"/>
  <c r="E30" i="12" s="1"/>
  <c r="D29" i="12"/>
  <c r="E29" i="12" s="1"/>
  <c r="D28" i="12"/>
  <c r="E28" i="12" s="1"/>
  <c r="D27" i="12"/>
  <c r="E27" i="12" s="1"/>
  <c r="D26" i="12"/>
  <c r="E26" i="12" s="1"/>
  <c r="D25" i="12"/>
  <c r="E25" i="12" s="1"/>
  <c r="D24" i="12"/>
  <c r="E24" i="12" s="1"/>
  <c r="D23" i="12"/>
  <c r="E23" i="12" s="1"/>
  <c r="D22" i="12"/>
  <c r="E22" i="12" s="1"/>
  <c r="D20" i="12"/>
  <c r="E20" i="12" s="1"/>
  <c r="D19" i="12"/>
  <c r="E19" i="12" s="1"/>
  <c r="D18" i="12"/>
  <c r="E18" i="12" s="1"/>
  <c r="D17" i="12"/>
  <c r="E17" i="12" s="1"/>
  <c r="D16" i="12"/>
  <c r="E16" i="12" s="1"/>
  <c r="D15" i="12"/>
  <c r="E15" i="12" s="1"/>
  <c r="D14" i="12"/>
  <c r="E14" i="12" s="1"/>
  <c r="D13" i="12"/>
  <c r="E13" i="12" s="1"/>
  <c r="D12" i="12"/>
  <c r="E12" i="12" s="1"/>
  <c r="D11" i="12"/>
  <c r="E11" i="12" s="1"/>
  <c r="D10" i="12"/>
  <c r="E10" i="12" s="1"/>
  <c r="D9" i="12"/>
  <c r="E9" i="12" s="1"/>
  <c r="D8" i="12"/>
  <c r="E8" i="12" s="1"/>
  <c r="D7" i="12"/>
  <c r="E7" i="12" s="1"/>
  <c r="D6" i="12"/>
  <c r="E6" i="12" s="1"/>
  <c r="D5" i="12"/>
  <c r="E5" i="12" s="1"/>
  <c r="D4" i="12"/>
  <c r="E4" i="12" s="1"/>
  <c r="D3" i="12"/>
  <c r="E3" i="12" s="1"/>
  <c r="E41" i="11"/>
  <c r="D40" i="11"/>
  <c r="E40" i="11" s="1"/>
  <c r="D39" i="11"/>
  <c r="E39" i="11" s="1"/>
  <c r="D38" i="11"/>
  <c r="E38" i="11" s="1"/>
  <c r="D37" i="11"/>
  <c r="E37" i="11" s="1"/>
  <c r="D36" i="11"/>
  <c r="E36" i="11" s="1"/>
  <c r="D35" i="11"/>
  <c r="E35" i="11" s="1"/>
  <c r="D34" i="11"/>
  <c r="E34" i="11" s="1"/>
  <c r="D33" i="11"/>
  <c r="E33" i="11" s="1"/>
  <c r="D32" i="11"/>
  <c r="E32" i="11" s="1"/>
  <c r="D31" i="11"/>
  <c r="E31" i="11" s="1"/>
  <c r="D30" i="11"/>
  <c r="E30" i="11" s="1"/>
  <c r="D29" i="11"/>
  <c r="E29" i="11" s="1"/>
  <c r="D28" i="11"/>
  <c r="E28" i="11" s="1"/>
  <c r="D27" i="11"/>
  <c r="E27" i="11" s="1"/>
  <c r="D26" i="11"/>
  <c r="E26" i="11" s="1"/>
  <c r="D25" i="11"/>
  <c r="E25" i="11" s="1"/>
  <c r="D24" i="11"/>
  <c r="E24" i="11" s="1"/>
  <c r="D23" i="11"/>
  <c r="E23" i="11" s="1"/>
  <c r="D22" i="11"/>
  <c r="E22" i="11" s="1"/>
  <c r="D20" i="11"/>
  <c r="E20" i="11" s="1"/>
  <c r="D19" i="11"/>
  <c r="E19" i="11" s="1"/>
  <c r="D18" i="11"/>
  <c r="E18" i="11" s="1"/>
  <c r="D17" i="11"/>
  <c r="E17" i="11" s="1"/>
  <c r="D16" i="11"/>
  <c r="E16" i="11" s="1"/>
  <c r="D15" i="11"/>
  <c r="E15" i="11" s="1"/>
  <c r="D14" i="11"/>
  <c r="E14" i="11" s="1"/>
  <c r="D13" i="11"/>
  <c r="E13" i="11" s="1"/>
  <c r="D12" i="11"/>
  <c r="E12" i="11" s="1"/>
  <c r="D11" i="11"/>
  <c r="E11" i="11" s="1"/>
  <c r="D10" i="11"/>
  <c r="E10" i="11" s="1"/>
  <c r="D9" i="11"/>
  <c r="E9" i="11" s="1"/>
  <c r="D8" i="11"/>
  <c r="E8" i="11" s="1"/>
  <c r="D7" i="11"/>
  <c r="E7" i="11" s="1"/>
  <c r="D6" i="11"/>
  <c r="E6" i="11" s="1"/>
  <c r="D5" i="11"/>
  <c r="E5" i="11" s="1"/>
  <c r="D4" i="11"/>
  <c r="E4" i="11" s="1"/>
  <c r="D3" i="11"/>
  <c r="E3" i="11" s="1"/>
  <c r="E41" i="10"/>
  <c r="D40" i="10"/>
  <c r="E40" i="10" s="1"/>
  <c r="D39" i="10"/>
  <c r="E39" i="10" s="1"/>
  <c r="D38" i="10"/>
  <c r="E38" i="10" s="1"/>
  <c r="D37" i="10"/>
  <c r="E37" i="10" s="1"/>
  <c r="D36" i="10"/>
  <c r="E36" i="10" s="1"/>
  <c r="D35" i="10"/>
  <c r="E35" i="10" s="1"/>
  <c r="D34" i="10"/>
  <c r="E34" i="10" s="1"/>
  <c r="D33" i="10"/>
  <c r="E33" i="10" s="1"/>
  <c r="D32" i="10"/>
  <c r="E32" i="10" s="1"/>
  <c r="D31" i="10"/>
  <c r="E31" i="10" s="1"/>
  <c r="D30" i="10"/>
  <c r="E30" i="10" s="1"/>
  <c r="D29" i="10"/>
  <c r="E29" i="10" s="1"/>
  <c r="D28" i="10"/>
  <c r="E28" i="10" s="1"/>
  <c r="D27" i="10"/>
  <c r="E27" i="10" s="1"/>
  <c r="D26" i="10"/>
  <c r="E26" i="10" s="1"/>
  <c r="D25" i="10"/>
  <c r="E25" i="10" s="1"/>
  <c r="D24" i="10"/>
  <c r="E24" i="10" s="1"/>
  <c r="D23" i="10"/>
  <c r="E23" i="10" s="1"/>
  <c r="D22" i="10"/>
  <c r="E22" i="10" s="1"/>
  <c r="D20" i="10"/>
  <c r="E20" i="10" s="1"/>
  <c r="D19" i="10"/>
  <c r="E19" i="10" s="1"/>
  <c r="D18" i="10"/>
  <c r="E18" i="10" s="1"/>
  <c r="D17" i="10"/>
  <c r="E17" i="10" s="1"/>
  <c r="D16" i="10"/>
  <c r="E16" i="10" s="1"/>
  <c r="D15" i="10"/>
  <c r="E15" i="10" s="1"/>
  <c r="D14" i="10"/>
  <c r="E14" i="10" s="1"/>
  <c r="D13" i="10"/>
  <c r="E13" i="10" s="1"/>
  <c r="D12" i="10"/>
  <c r="E12" i="10" s="1"/>
  <c r="D11" i="10"/>
  <c r="E11" i="10" s="1"/>
  <c r="D10" i="10"/>
  <c r="E10" i="10" s="1"/>
  <c r="D9" i="10"/>
  <c r="E9" i="10" s="1"/>
  <c r="D8" i="10"/>
  <c r="E8" i="10" s="1"/>
  <c r="D7" i="10"/>
  <c r="E7" i="10" s="1"/>
  <c r="D6" i="10"/>
  <c r="E6" i="10" s="1"/>
  <c r="D5" i="10"/>
  <c r="E5" i="10" s="1"/>
  <c r="D4" i="10"/>
  <c r="E4" i="10" s="1"/>
  <c r="D3" i="10"/>
  <c r="E3" i="10" s="1"/>
  <c r="E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E41" i="8"/>
  <c r="D40" i="8"/>
  <c r="E40" i="8" s="1"/>
  <c r="D39" i="8"/>
  <c r="E39" i="8" s="1"/>
  <c r="D38" i="8"/>
  <c r="E38" i="8" s="1"/>
  <c r="D37" i="8"/>
  <c r="E37" i="8" s="1"/>
  <c r="D36" i="8"/>
  <c r="E36" i="8" s="1"/>
  <c r="D35" i="8"/>
  <c r="E35" i="8" s="1"/>
  <c r="D34" i="8"/>
  <c r="E34" i="8" s="1"/>
  <c r="D33" i="8"/>
  <c r="E33" i="8" s="1"/>
  <c r="D32" i="8"/>
  <c r="E32" i="8" s="1"/>
  <c r="D31" i="8"/>
  <c r="E31" i="8" s="1"/>
  <c r="D30" i="8"/>
  <c r="E30" i="8" s="1"/>
  <c r="D29" i="8"/>
  <c r="E29" i="8" s="1"/>
  <c r="D28" i="8"/>
  <c r="E28" i="8" s="1"/>
  <c r="D27" i="8"/>
  <c r="E27" i="8" s="1"/>
  <c r="D26" i="8"/>
  <c r="E26" i="8" s="1"/>
  <c r="D25" i="8"/>
  <c r="E25" i="8" s="1"/>
  <c r="D24" i="8"/>
  <c r="E24" i="8" s="1"/>
  <c r="D23" i="8"/>
  <c r="E23" i="8" s="1"/>
  <c r="D22" i="8"/>
  <c r="E22" i="8" s="1"/>
  <c r="D20" i="8"/>
  <c r="E20" i="8" s="1"/>
  <c r="D19" i="8"/>
  <c r="E19" i="8" s="1"/>
  <c r="D18" i="8"/>
  <c r="E18" i="8" s="1"/>
  <c r="D17" i="8"/>
  <c r="E17" i="8" s="1"/>
  <c r="D16" i="8"/>
  <c r="E16" i="8" s="1"/>
  <c r="D15" i="8"/>
  <c r="E15" i="8" s="1"/>
  <c r="D14" i="8"/>
  <c r="E14" i="8" s="1"/>
  <c r="D13" i="8"/>
  <c r="E13" i="8" s="1"/>
  <c r="D12" i="8"/>
  <c r="E12" i="8" s="1"/>
  <c r="D11" i="8"/>
  <c r="E11" i="8" s="1"/>
  <c r="D10" i="8"/>
  <c r="E10" i="8" s="1"/>
  <c r="D9" i="8"/>
  <c r="E9" i="8" s="1"/>
  <c r="D8" i="8"/>
  <c r="E8" i="8" s="1"/>
  <c r="D7" i="8"/>
  <c r="E7" i="8" s="1"/>
  <c r="D6" i="8"/>
  <c r="E6" i="8" s="1"/>
  <c r="D5" i="8"/>
  <c r="E5" i="8" s="1"/>
  <c r="D4" i="8"/>
  <c r="E4" i="8" s="1"/>
  <c r="D3" i="8"/>
  <c r="E3" i="8" s="1"/>
  <c r="E41" i="7"/>
  <c r="D40" i="7"/>
  <c r="E40" i="7" s="1"/>
  <c r="D39" i="7"/>
  <c r="E39" i="7" s="1"/>
  <c r="D38" i="7"/>
  <c r="E38" i="7" s="1"/>
  <c r="D37" i="7"/>
  <c r="E37" i="7" s="1"/>
  <c r="D36" i="7"/>
  <c r="E36" i="7" s="1"/>
  <c r="D35" i="7"/>
  <c r="E35" i="7" s="1"/>
  <c r="D34" i="7"/>
  <c r="E34" i="7" s="1"/>
  <c r="D33" i="7"/>
  <c r="E33" i="7" s="1"/>
  <c r="D32" i="7"/>
  <c r="E32" i="7" s="1"/>
  <c r="D31" i="7"/>
  <c r="E31" i="7" s="1"/>
  <c r="D30" i="7"/>
  <c r="E30" i="7" s="1"/>
  <c r="D29" i="7"/>
  <c r="E29" i="7" s="1"/>
  <c r="D28" i="7"/>
  <c r="E28" i="7" s="1"/>
  <c r="D27" i="7"/>
  <c r="E27" i="7" s="1"/>
  <c r="D26" i="7"/>
  <c r="E26" i="7" s="1"/>
  <c r="D25" i="7"/>
  <c r="E25" i="7" s="1"/>
  <c r="D24" i="7"/>
  <c r="E24" i="7" s="1"/>
  <c r="D23" i="7"/>
  <c r="E23" i="7" s="1"/>
  <c r="D22" i="7"/>
  <c r="E22" i="7" s="1"/>
  <c r="D20" i="7"/>
  <c r="E20" i="7" s="1"/>
  <c r="D19" i="7"/>
  <c r="E19" i="7" s="1"/>
  <c r="D18" i="7"/>
  <c r="E18" i="7" s="1"/>
  <c r="D17" i="7"/>
  <c r="E17" i="7" s="1"/>
  <c r="D16" i="7"/>
  <c r="E16" i="7" s="1"/>
  <c r="D15" i="7"/>
  <c r="E15" i="7" s="1"/>
  <c r="D14" i="7"/>
  <c r="E14" i="7" s="1"/>
  <c r="D13" i="7"/>
  <c r="E13" i="7" s="1"/>
  <c r="D12" i="7"/>
  <c r="E12" i="7" s="1"/>
  <c r="D11" i="7"/>
  <c r="E11" i="7" s="1"/>
  <c r="D10" i="7"/>
  <c r="E10" i="7" s="1"/>
  <c r="D9" i="7"/>
  <c r="E9" i="7" s="1"/>
  <c r="D8" i="7"/>
  <c r="E8" i="7" s="1"/>
  <c r="D7" i="7"/>
  <c r="E7" i="7" s="1"/>
  <c r="D6" i="7"/>
  <c r="E6" i="7" s="1"/>
  <c r="D5" i="7"/>
  <c r="E5" i="7" s="1"/>
  <c r="D4" i="7"/>
  <c r="E4" i="7" s="1"/>
  <c r="D3" i="7"/>
  <c r="E3" i="7" s="1"/>
  <c r="E41" i="6"/>
  <c r="D40" i="6"/>
  <c r="E40" i="6" s="1"/>
  <c r="D39" i="6"/>
  <c r="E39" i="6" s="1"/>
  <c r="D38" i="6"/>
  <c r="E38" i="6" s="1"/>
  <c r="D37" i="6"/>
  <c r="E37" i="6" s="1"/>
  <c r="D36" i="6"/>
  <c r="E36" i="6" s="1"/>
  <c r="D35" i="6"/>
  <c r="E35" i="6" s="1"/>
  <c r="D34" i="6"/>
  <c r="E34" i="6" s="1"/>
  <c r="D33" i="6"/>
  <c r="E33" i="6" s="1"/>
  <c r="D32" i="6"/>
  <c r="E32" i="6" s="1"/>
  <c r="D31" i="6"/>
  <c r="E31" i="6" s="1"/>
  <c r="D30" i="6"/>
  <c r="E30" i="6" s="1"/>
  <c r="D29" i="6"/>
  <c r="E29" i="6" s="1"/>
  <c r="D28" i="6"/>
  <c r="E28" i="6" s="1"/>
  <c r="D27" i="6"/>
  <c r="E27" i="6" s="1"/>
  <c r="D26" i="6"/>
  <c r="E26" i="6" s="1"/>
  <c r="D25" i="6"/>
  <c r="E25" i="6" s="1"/>
  <c r="D24" i="6"/>
  <c r="E24" i="6" s="1"/>
  <c r="D23" i="6"/>
  <c r="E23" i="6" s="1"/>
  <c r="D22" i="6"/>
  <c r="E22" i="6" s="1"/>
  <c r="D20" i="6"/>
  <c r="E20" i="6" s="1"/>
  <c r="D19" i="6"/>
  <c r="E19" i="6" s="1"/>
  <c r="D18" i="6"/>
  <c r="E18" i="6" s="1"/>
  <c r="D17" i="6"/>
  <c r="E17" i="6" s="1"/>
  <c r="D16" i="6"/>
  <c r="E16" i="6" s="1"/>
  <c r="D15" i="6"/>
  <c r="E15" i="6" s="1"/>
  <c r="D14" i="6"/>
  <c r="E14" i="6" s="1"/>
  <c r="D13" i="6"/>
  <c r="E13" i="6" s="1"/>
  <c r="D12" i="6"/>
  <c r="E12" i="6" s="1"/>
  <c r="D11" i="6"/>
  <c r="E11" i="6" s="1"/>
  <c r="D10" i="6"/>
  <c r="E10" i="6" s="1"/>
  <c r="D9" i="6"/>
  <c r="E9" i="6" s="1"/>
  <c r="D8" i="6"/>
  <c r="E8" i="6" s="1"/>
  <c r="D7" i="6"/>
  <c r="E7" i="6" s="1"/>
  <c r="D6" i="6"/>
  <c r="E6" i="6" s="1"/>
  <c r="D5" i="6"/>
  <c r="E5" i="6" s="1"/>
  <c r="D4" i="6"/>
  <c r="E4" i="6" s="1"/>
  <c r="D3" i="6"/>
  <c r="E3" i="6" s="1"/>
  <c r="E41" i="5"/>
  <c r="D40" i="5"/>
  <c r="E40" i="5" s="1"/>
  <c r="D39" i="5"/>
  <c r="E39" i="5" s="1"/>
  <c r="D38" i="5"/>
  <c r="E38" i="5" s="1"/>
  <c r="D37" i="5"/>
  <c r="E37" i="5" s="1"/>
  <c r="D36" i="5"/>
  <c r="E36" i="5" s="1"/>
  <c r="D35" i="5"/>
  <c r="E35" i="5" s="1"/>
  <c r="D34" i="5"/>
  <c r="E34" i="5" s="1"/>
  <c r="D33" i="5"/>
  <c r="E33" i="5" s="1"/>
  <c r="D32" i="5"/>
  <c r="E32" i="5" s="1"/>
  <c r="D31" i="5"/>
  <c r="E31" i="5" s="1"/>
  <c r="D30" i="5"/>
  <c r="E30" i="5" s="1"/>
  <c r="D29" i="5"/>
  <c r="E29" i="5" s="1"/>
  <c r="D28" i="5"/>
  <c r="E28" i="5" s="1"/>
  <c r="D27" i="5"/>
  <c r="E27" i="5" s="1"/>
  <c r="D26" i="5"/>
  <c r="E26" i="5" s="1"/>
  <c r="D25" i="5"/>
  <c r="E25" i="5" s="1"/>
  <c r="D24" i="5"/>
  <c r="E24" i="5" s="1"/>
  <c r="D23" i="5"/>
  <c r="E23" i="5" s="1"/>
  <c r="D22" i="5"/>
  <c r="E22" i="5" s="1"/>
  <c r="D20" i="5"/>
  <c r="E20" i="5" s="1"/>
  <c r="D19" i="5"/>
  <c r="E19" i="5" s="1"/>
  <c r="D18" i="5"/>
  <c r="E18" i="5" s="1"/>
  <c r="D17" i="5"/>
  <c r="E17" i="5" s="1"/>
  <c r="D16" i="5"/>
  <c r="E16" i="5" s="1"/>
  <c r="D15" i="5"/>
  <c r="E15" i="5" s="1"/>
  <c r="D14" i="5"/>
  <c r="E14" i="5" s="1"/>
  <c r="D13" i="5"/>
  <c r="E13" i="5" s="1"/>
  <c r="D12" i="5"/>
  <c r="E12" i="5" s="1"/>
  <c r="D11" i="5"/>
  <c r="E11" i="5" s="1"/>
  <c r="D10" i="5"/>
  <c r="E10" i="5" s="1"/>
  <c r="D9" i="5"/>
  <c r="E9" i="5" s="1"/>
  <c r="D8" i="5"/>
  <c r="E8" i="5" s="1"/>
  <c r="D7" i="5"/>
  <c r="E7" i="5" s="1"/>
  <c r="D6" i="5"/>
  <c r="E6" i="5" s="1"/>
  <c r="D5" i="5"/>
  <c r="E5" i="5" s="1"/>
  <c r="D4" i="5"/>
  <c r="E4" i="5" s="1"/>
  <c r="D3" i="5"/>
  <c r="E3" i="5" s="1"/>
  <c r="K3" i="5" l="1"/>
  <c r="K7" i="5"/>
  <c r="K11" i="5"/>
  <c r="K15" i="5"/>
  <c r="K19" i="5"/>
  <c r="K22" i="5"/>
  <c r="K26" i="5"/>
  <c r="K32" i="5"/>
  <c r="K36" i="5"/>
  <c r="K38" i="5"/>
  <c r="K3" i="6"/>
  <c r="K7" i="6"/>
  <c r="K11" i="6"/>
  <c r="K4" i="5"/>
  <c r="K6" i="5"/>
  <c r="K8" i="5"/>
  <c r="K10" i="5"/>
  <c r="K12" i="5"/>
  <c r="K14" i="5"/>
  <c r="K16" i="5"/>
  <c r="K18" i="5"/>
  <c r="K20" i="5"/>
  <c r="K25" i="5"/>
  <c r="K27" i="5"/>
  <c r="K29" i="5"/>
  <c r="K31" i="5"/>
  <c r="K33" i="5"/>
  <c r="K35" i="5"/>
  <c r="K37" i="5"/>
  <c r="K39" i="5"/>
  <c r="K4" i="6"/>
  <c r="K6" i="6"/>
  <c r="K8" i="6"/>
  <c r="K10" i="6"/>
  <c r="K12" i="6"/>
  <c r="K14" i="6"/>
  <c r="K16" i="6"/>
  <c r="K18" i="6"/>
  <c r="K20" i="6"/>
  <c r="K23" i="6"/>
  <c r="K25" i="6"/>
  <c r="K27" i="6"/>
  <c r="K29" i="6"/>
  <c r="K31" i="6"/>
  <c r="K33" i="6"/>
  <c r="K35" i="6"/>
  <c r="K37" i="6"/>
  <c r="K39" i="6"/>
  <c r="K4" i="7"/>
  <c r="K6" i="7"/>
  <c r="K8" i="7"/>
  <c r="K10" i="7"/>
  <c r="K12" i="7"/>
  <c r="K14" i="7"/>
  <c r="K16" i="7"/>
  <c r="K18" i="7"/>
  <c r="K20" i="7"/>
  <c r="K23" i="7"/>
  <c r="K25" i="7"/>
  <c r="K27" i="7"/>
  <c r="K29" i="7"/>
  <c r="K31" i="7"/>
  <c r="K33" i="7"/>
  <c r="K35" i="7"/>
  <c r="K37" i="7"/>
  <c r="K39" i="7"/>
  <c r="K4" i="8"/>
  <c r="K6" i="8"/>
  <c r="K8" i="8"/>
  <c r="K10" i="8"/>
  <c r="K12" i="8"/>
  <c r="K14" i="8"/>
  <c r="K16" i="8"/>
  <c r="K18" i="8"/>
  <c r="K20" i="8"/>
  <c r="K23" i="8"/>
  <c r="K25" i="8"/>
  <c r="K27" i="8"/>
  <c r="K29" i="8"/>
  <c r="K31" i="8"/>
  <c r="K33" i="8"/>
  <c r="K35" i="8"/>
  <c r="K37" i="8"/>
  <c r="K39" i="8"/>
  <c r="E4" i="9"/>
  <c r="K4" i="9" s="1"/>
  <c r="E6" i="9"/>
  <c r="K6" i="9" s="1"/>
  <c r="E8" i="9"/>
  <c r="K8" i="9" s="1"/>
  <c r="E10" i="9"/>
  <c r="K10" i="9" s="1"/>
  <c r="E12" i="9"/>
  <c r="K12" i="9" s="1"/>
  <c r="E14" i="9"/>
  <c r="K14" i="9" s="1"/>
  <c r="E16" i="9"/>
  <c r="K16" i="9" s="1"/>
  <c r="E18" i="9"/>
  <c r="K18" i="9" s="1"/>
  <c r="E20" i="9"/>
  <c r="K20" i="9" s="1"/>
  <c r="E23" i="9"/>
  <c r="K23" i="9" s="1"/>
  <c r="E25" i="9"/>
  <c r="K25" i="9" s="1"/>
  <c r="E27" i="9"/>
  <c r="K27" i="9" s="1"/>
  <c r="E29" i="9"/>
  <c r="K29" i="9" s="1"/>
  <c r="E31" i="9"/>
  <c r="K31" i="9" s="1"/>
  <c r="E33" i="9"/>
  <c r="K33" i="9" s="1"/>
  <c r="E35" i="9"/>
  <c r="K35" i="9" s="1"/>
  <c r="E37" i="9"/>
  <c r="K37" i="9" s="1"/>
  <c r="E39" i="9"/>
  <c r="K4" i="10"/>
  <c r="K6" i="10"/>
  <c r="K8" i="10"/>
  <c r="K10" i="10"/>
  <c r="K12" i="10"/>
  <c r="K14" i="10"/>
  <c r="K16" i="10"/>
  <c r="K18" i="10"/>
  <c r="K20" i="10"/>
  <c r="K23" i="10"/>
  <c r="K25" i="10"/>
  <c r="K27" i="10"/>
  <c r="K29" i="10"/>
  <c r="K31" i="10"/>
  <c r="K33" i="10"/>
  <c r="K35" i="10"/>
  <c r="K37" i="10"/>
  <c r="K39" i="10"/>
  <c r="K4" i="11"/>
  <c r="K6" i="11"/>
  <c r="K8" i="11"/>
  <c r="K10" i="11"/>
  <c r="K12" i="11"/>
  <c r="K14" i="11"/>
  <c r="K16" i="11"/>
  <c r="K18" i="11"/>
  <c r="K20" i="11"/>
  <c r="K23" i="11"/>
  <c r="K25" i="11"/>
  <c r="K27" i="11"/>
  <c r="K29" i="11"/>
  <c r="K31" i="11"/>
  <c r="K33" i="11"/>
  <c r="K35" i="11"/>
  <c r="K37" i="11"/>
  <c r="K39" i="11"/>
  <c r="K4" i="12"/>
  <c r="K6" i="12"/>
  <c r="K8" i="12"/>
  <c r="K10" i="12"/>
  <c r="K12" i="12"/>
  <c r="K14" i="12"/>
  <c r="K16" i="12"/>
  <c r="K18" i="12"/>
  <c r="K20" i="12"/>
  <c r="K23" i="12"/>
  <c r="K25" i="12"/>
  <c r="K27" i="12"/>
  <c r="K29" i="12"/>
  <c r="K31" i="12"/>
  <c r="K33" i="12"/>
  <c r="K35" i="12"/>
  <c r="K37" i="12"/>
  <c r="K39" i="12"/>
  <c r="K4" i="13"/>
  <c r="K10" i="13"/>
  <c r="K16" i="13"/>
  <c r="K18" i="13"/>
  <c r="K20" i="13"/>
  <c r="K23" i="13"/>
  <c r="K25" i="13"/>
  <c r="K27" i="13"/>
  <c r="K29" i="13"/>
  <c r="K31" i="13"/>
  <c r="K33" i="13"/>
  <c r="K35" i="13"/>
  <c r="K37" i="13"/>
  <c r="K39" i="13"/>
  <c r="K4" i="14"/>
  <c r="E4" i="14"/>
  <c r="E6" i="14"/>
  <c r="K6" i="14" s="1"/>
  <c r="K8" i="14"/>
  <c r="E8" i="14"/>
  <c r="E10" i="14"/>
  <c r="K10" i="14" s="1"/>
  <c r="K14" i="14"/>
  <c r="E14" i="14"/>
  <c r="E16" i="14"/>
  <c r="K16" i="14" s="1"/>
  <c r="K18" i="14"/>
  <c r="E18" i="14"/>
  <c r="E20" i="14"/>
  <c r="K20" i="14" s="1"/>
  <c r="K23" i="14"/>
  <c r="E23" i="14"/>
  <c r="E27" i="14"/>
  <c r="K27" i="14" s="1"/>
  <c r="K29" i="14"/>
  <c r="E29" i="14"/>
  <c r="E31" i="14"/>
  <c r="K31" i="14" s="1"/>
  <c r="K33" i="14"/>
  <c r="E33" i="14"/>
  <c r="E35" i="14"/>
  <c r="K35" i="14" s="1"/>
  <c r="K37" i="14"/>
  <c r="E37" i="14"/>
  <c r="E39" i="14"/>
  <c r="K4" i="15"/>
  <c r="K6" i="15"/>
  <c r="K8" i="15"/>
  <c r="K10" i="15"/>
  <c r="K12" i="15"/>
  <c r="K14" i="15"/>
  <c r="K5" i="5"/>
  <c r="K9" i="5"/>
  <c r="K13" i="5"/>
  <c r="K17" i="5"/>
  <c r="K24" i="5"/>
  <c r="K28" i="5"/>
  <c r="K30" i="5"/>
  <c r="K34" i="5"/>
  <c r="K40" i="5"/>
  <c r="K5" i="6"/>
  <c r="K9" i="6"/>
  <c r="K13" i="6"/>
  <c r="K15" i="6"/>
  <c r="K17" i="6"/>
  <c r="K19" i="6"/>
  <c r="K22" i="6"/>
  <c r="K24" i="6"/>
  <c r="K26" i="6"/>
  <c r="K28" i="6"/>
  <c r="K30" i="6"/>
  <c r="K32" i="6"/>
  <c r="K34" i="6"/>
  <c r="K36" i="6"/>
  <c r="K38" i="6"/>
  <c r="K40" i="6"/>
  <c r="K3" i="7"/>
  <c r="K5" i="7"/>
  <c r="K7" i="7"/>
  <c r="K9" i="7"/>
  <c r="K11" i="7"/>
  <c r="K13" i="7"/>
  <c r="K15" i="7"/>
  <c r="K17" i="7"/>
  <c r="K19" i="7"/>
  <c r="K22" i="7"/>
  <c r="K24" i="7"/>
  <c r="K26" i="7"/>
  <c r="K28" i="7"/>
  <c r="K30" i="7"/>
  <c r="K32" i="7"/>
  <c r="K34" i="7"/>
  <c r="K36" i="7"/>
  <c r="K38" i="7"/>
  <c r="K40" i="7"/>
  <c r="K3" i="8"/>
  <c r="K5" i="8"/>
  <c r="K7" i="8"/>
  <c r="K9" i="8"/>
  <c r="K11" i="8"/>
  <c r="K13" i="8"/>
  <c r="K15" i="8"/>
  <c r="K17" i="8"/>
  <c r="K19" i="8"/>
  <c r="K22" i="8"/>
  <c r="K24" i="8"/>
  <c r="K26" i="8"/>
  <c r="K28" i="8"/>
  <c r="K30" i="8"/>
  <c r="K32" i="8"/>
  <c r="K34" i="8"/>
  <c r="K36" i="8"/>
  <c r="K38" i="8"/>
  <c r="K40" i="8"/>
  <c r="E3" i="9"/>
  <c r="E5" i="9"/>
  <c r="E7" i="9"/>
  <c r="E9" i="9"/>
  <c r="E11" i="9"/>
  <c r="E13" i="9"/>
  <c r="E15" i="9"/>
  <c r="E17" i="9"/>
  <c r="E19" i="9"/>
  <c r="E22" i="9"/>
  <c r="E24" i="9"/>
  <c r="E26" i="9"/>
  <c r="E28" i="9"/>
  <c r="E30" i="9"/>
  <c r="E32" i="9"/>
  <c r="E34" i="9"/>
  <c r="E36" i="9"/>
  <c r="E38" i="9"/>
  <c r="E40" i="9"/>
  <c r="K3" i="10"/>
  <c r="K5" i="10"/>
  <c r="K7" i="10"/>
  <c r="K9" i="10"/>
  <c r="K11" i="10"/>
  <c r="K13" i="10"/>
  <c r="K15" i="10"/>
  <c r="K17" i="10"/>
  <c r="K19" i="10"/>
  <c r="K22" i="10"/>
  <c r="K24" i="10"/>
  <c r="K26" i="10"/>
  <c r="K28" i="10"/>
  <c r="K30" i="10"/>
  <c r="K32" i="10"/>
  <c r="K34" i="10"/>
  <c r="K36" i="10"/>
  <c r="K38" i="10"/>
  <c r="K40" i="10"/>
  <c r="K3" i="11"/>
  <c r="K5" i="11"/>
  <c r="K7" i="11"/>
  <c r="K9" i="11"/>
  <c r="K11" i="11"/>
  <c r="K13" i="11"/>
  <c r="K15" i="11"/>
  <c r="K17" i="11"/>
  <c r="K19" i="11"/>
  <c r="K22" i="11"/>
  <c r="K24" i="11"/>
  <c r="K26" i="11"/>
  <c r="K28" i="11"/>
  <c r="K30" i="11"/>
  <c r="K32" i="11"/>
  <c r="K34" i="11"/>
  <c r="K36" i="11"/>
  <c r="K38" i="11"/>
  <c r="K40" i="11"/>
  <c r="K3" i="12"/>
  <c r="K5" i="12"/>
  <c r="K7" i="12"/>
  <c r="K9" i="12"/>
  <c r="K11" i="12"/>
  <c r="K13" i="12"/>
  <c r="K15" i="12"/>
  <c r="K17" i="12"/>
  <c r="K19" i="12"/>
  <c r="K22" i="12"/>
  <c r="K24" i="12"/>
  <c r="K26" i="12"/>
  <c r="K28" i="12"/>
  <c r="K30" i="12"/>
  <c r="K32" i="12"/>
  <c r="K34" i="12"/>
  <c r="K36" i="12"/>
  <c r="K38" i="12"/>
  <c r="K40" i="12"/>
  <c r="K7" i="13"/>
  <c r="K9" i="13"/>
  <c r="K11" i="13"/>
  <c r="K15" i="13"/>
  <c r="K17" i="13"/>
  <c r="K19" i="13"/>
  <c r="K22" i="13"/>
  <c r="K24" i="13"/>
  <c r="K26" i="13"/>
  <c r="K28" i="13"/>
  <c r="K30" i="13"/>
  <c r="K32" i="13"/>
  <c r="K34" i="13"/>
  <c r="K36" i="13"/>
  <c r="K38" i="13"/>
  <c r="K40" i="13"/>
  <c r="E3" i="14"/>
  <c r="E5" i="14"/>
  <c r="E7" i="14"/>
  <c r="E9" i="14"/>
  <c r="E15" i="14"/>
  <c r="E17" i="14"/>
  <c r="E19" i="14"/>
  <c r="E22" i="14"/>
  <c r="E24" i="14"/>
  <c r="E26" i="14"/>
  <c r="E28" i="14"/>
  <c r="E30" i="14"/>
  <c r="E32" i="14"/>
  <c r="E34" i="14"/>
  <c r="E36" i="14"/>
  <c r="E38" i="14"/>
  <c r="E40" i="14"/>
  <c r="K3" i="15"/>
  <c r="K5" i="15"/>
  <c r="K7" i="15"/>
  <c r="K9" i="15"/>
  <c r="K11" i="15"/>
  <c r="K13" i="15"/>
  <c r="K15" i="15"/>
  <c r="K17" i="15"/>
  <c r="K19" i="15"/>
  <c r="K22" i="15"/>
  <c r="K24" i="15"/>
  <c r="K26" i="15"/>
  <c r="K28" i="15"/>
  <c r="K30" i="15"/>
  <c r="K32" i="15"/>
  <c r="K34" i="15"/>
  <c r="K36" i="15"/>
  <c r="K38" i="15"/>
  <c r="K40" i="15"/>
  <c r="K3" i="16"/>
  <c r="K5" i="16"/>
  <c r="K7" i="16"/>
  <c r="K9" i="16"/>
  <c r="K11" i="16"/>
  <c r="K13" i="16"/>
  <c r="K15" i="16"/>
  <c r="K17" i="16"/>
  <c r="K19" i="16"/>
  <c r="K22" i="16"/>
  <c r="K24" i="16"/>
  <c r="K26" i="16"/>
  <c r="K28" i="16"/>
  <c r="K30" i="16"/>
  <c r="K32" i="16"/>
  <c r="K34" i="16"/>
  <c r="K36" i="16"/>
  <c r="K38" i="16"/>
  <c r="K40" i="16"/>
  <c r="K7" i="17"/>
  <c r="K13" i="17"/>
  <c r="K15" i="17"/>
  <c r="K17" i="17"/>
  <c r="K19" i="17"/>
  <c r="K22" i="17"/>
  <c r="K24" i="17"/>
  <c r="K26" i="17"/>
  <c r="K28" i="17"/>
  <c r="K30" i="17"/>
  <c r="K32" i="17"/>
  <c r="K34" i="17"/>
  <c r="K36" i="17"/>
  <c r="K38" i="17"/>
  <c r="K40" i="17"/>
  <c r="K3" i="18"/>
  <c r="K5" i="18"/>
  <c r="K7" i="18"/>
  <c r="K9" i="18"/>
  <c r="K11" i="18"/>
  <c r="K13" i="18"/>
  <c r="K15" i="18"/>
  <c r="K17" i="18"/>
  <c r="K19" i="18"/>
  <c r="K22" i="18"/>
  <c r="K24" i="18"/>
  <c r="K26" i="18"/>
  <c r="K28" i="18"/>
  <c r="K30" i="18"/>
  <c r="K32" i="18"/>
  <c r="K34" i="18"/>
  <c r="K36" i="18"/>
  <c r="K38" i="18"/>
  <c r="K40" i="18"/>
  <c r="K13" i="19"/>
  <c r="K15" i="19"/>
  <c r="K17" i="19"/>
  <c r="K19" i="19"/>
  <c r="K22" i="19"/>
  <c r="K24" i="19"/>
  <c r="K26" i="19"/>
  <c r="K28" i="19"/>
  <c r="K30" i="19"/>
  <c r="K32" i="19"/>
  <c r="K34" i="19"/>
  <c r="K36" i="19"/>
  <c r="K38" i="19"/>
  <c r="K40" i="19"/>
  <c r="K13" i="20"/>
  <c r="K15" i="20"/>
  <c r="K17" i="20"/>
  <c r="K19" i="20"/>
  <c r="K22" i="20"/>
  <c r="K24" i="20"/>
  <c r="K26" i="20"/>
  <c r="K28" i="20"/>
  <c r="K30" i="20"/>
  <c r="K32" i="20"/>
  <c r="K34" i="20"/>
  <c r="K36" i="20"/>
  <c r="K38" i="20"/>
  <c r="K40" i="20"/>
  <c r="K3" i="21"/>
  <c r="K5" i="21"/>
  <c r="K7" i="21"/>
  <c r="K9" i="21"/>
  <c r="K11" i="21"/>
  <c r="K13" i="21"/>
  <c r="K15" i="21"/>
  <c r="K17" i="21"/>
  <c r="K19" i="21"/>
  <c r="K22" i="21"/>
  <c r="K24" i="21"/>
  <c r="K26" i="21"/>
  <c r="K28" i="21"/>
  <c r="K30" i="21"/>
  <c r="K32" i="21"/>
  <c r="K34" i="21"/>
  <c r="K36" i="21"/>
  <c r="K38" i="21"/>
  <c r="K40" i="21"/>
  <c r="K3" i="22"/>
  <c r="K5" i="22"/>
  <c r="K7" i="22"/>
  <c r="K9" i="22"/>
  <c r="K11" i="22"/>
  <c r="K13" i="22"/>
  <c r="K15" i="22"/>
  <c r="K17" i="22"/>
  <c r="K19" i="22"/>
  <c r="K22" i="22"/>
  <c r="K24" i="22"/>
  <c r="K26" i="22"/>
  <c r="K28" i="22"/>
  <c r="K30" i="22"/>
  <c r="K32" i="22"/>
  <c r="K34" i="22"/>
  <c r="K36" i="22"/>
  <c r="K38" i="22"/>
  <c r="K40" i="22"/>
  <c r="K3" i="23"/>
  <c r="K5" i="23"/>
  <c r="K7" i="23"/>
  <c r="K9" i="23"/>
  <c r="K11" i="23"/>
  <c r="K13" i="23"/>
  <c r="K15" i="23"/>
  <c r="K17" i="23"/>
  <c r="K19" i="23"/>
  <c r="K22" i="23"/>
  <c r="K24" i="23"/>
  <c r="K26" i="23"/>
  <c r="K28" i="23"/>
  <c r="K30" i="23"/>
  <c r="K32" i="23"/>
  <c r="K34" i="23"/>
  <c r="K36" i="23"/>
  <c r="K38" i="23"/>
  <c r="K3" i="24"/>
  <c r="K5" i="24"/>
  <c r="K7" i="24"/>
  <c r="K9" i="24"/>
  <c r="K11" i="24"/>
  <c r="K13" i="24"/>
  <c r="K15" i="24"/>
  <c r="K17" i="24"/>
  <c r="K19" i="24"/>
  <c r="K22" i="24"/>
  <c r="K24" i="24"/>
  <c r="K26" i="24"/>
  <c r="K28" i="24"/>
  <c r="K30" i="24"/>
  <c r="K32" i="24"/>
  <c r="K34" i="24"/>
  <c r="K36" i="24"/>
  <c r="K38" i="24"/>
  <c r="K40" i="24"/>
  <c r="K13" i="25"/>
  <c r="K15" i="25"/>
  <c r="K17" i="25"/>
  <c r="K19" i="25"/>
  <c r="K22" i="25"/>
  <c r="K24" i="25"/>
  <c r="K26" i="25"/>
  <c r="K28" i="25"/>
  <c r="K30" i="25"/>
  <c r="K32" i="25"/>
  <c r="K34" i="25"/>
  <c r="K36" i="25"/>
  <c r="K38" i="25"/>
  <c r="K40" i="25"/>
  <c r="K16" i="15"/>
  <c r="K18" i="15"/>
  <c r="K20" i="15"/>
  <c r="K23" i="15"/>
  <c r="K25" i="15"/>
  <c r="K27" i="15"/>
  <c r="K29" i="15"/>
  <c r="K31" i="15"/>
  <c r="K33" i="15"/>
  <c r="K35" i="15"/>
  <c r="K37" i="15"/>
  <c r="K39" i="15"/>
  <c r="K4" i="16"/>
  <c r="K6" i="16"/>
  <c r="K8" i="16"/>
  <c r="K10" i="16"/>
  <c r="K12" i="16"/>
  <c r="K14" i="16"/>
  <c r="K16" i="16"/>
  <c r="K18" i="16"/>
  <c r="K20" i="16"/>
  <c r="K23" i="16"/>
  <c r="K25" i="16"/>
  <c r="K27" i="16"/>
  <c r="K29" i="16"/>
  <c r="K31" i="16"/>
  <c r="K33" i="16"/>
  <c r="K35" i="16"/>
  <c r="K37" i="16"/>
  <c r="K39" i="16"/>
  <c r="K4" i="17"/>
  <c r="K8" i="17"/>
  <c r="K10" i="17"/>
  <c r="K12" i="17"/>
  <c r="K16" i="17"/>
  <c r="K18" i="17"/>
  <c r="K20" i="17"/>
  <c r="K23" i="17"/>
  <c r="K25" i="17"/>
  <c r="K27" i="17"/>
  <c r="K29" i="17"/>
  <c r="K31" i="17"/>
  <c r="K33" i="17"/>
  <c r="K35" i="17"/>
  <c r="K37" i="17"/>
  <c r="K39" i="17"/>
  <c r="K4" i="18"/>
  <c r="K6" i="18"/>
  <c r="K8" i="18"/>
  <c r="K10" i="18"/>
  <c r="K12" i="18"/>
  <c r="K14" i="18"/>
  <c r="K16" i="18"/>
  <c r="K18" i="18"/>
  <c r="K20" i="18"/>
  <c r="K23" i="18"/>
  <c r="K25" i="18"/>
  <c r="K27" i="18"/>
  <c r="K29" i="18"/>
  <c r="K31" i="18"/>
  <c r="K33" i="18"/>
  <c r="K35" i="18"/>
  <c r="K37" i="18"/>
  <c r="K39" i="18"/>
  <c r="K4" i="19"/>
  <c r="K10" i="19"/>
  <c r="K16" i="19"/>
  <c r="K18" i="19"/>
  <c r="K20" i="19"/>
  <c r="K23" i="19"/>
  <c r="K25" i="19"/>
  <c r="K27" i="19"/>
  <c r="K29" i="19"/>
  <c r="K31" i="19"/>
  <c r="K33" i="19"/>
  <c r="K35" i="19"/>
  <c r="K37" i="19"/>
  <c r="K39" i="19"/>
  <c r="K4" i="20"/>
  <c r="K16" i="20"/>
  <c r="K18" i="20"/>
  <c r="K20" i="20"/>
  <c r="K23" i="20"/>
  <c r="K25" i="20"/>
  <c r="K27" i="20"/>
  <c r="K29" i="20"/>
  <c r="K31" i="20"/>
  <c r="K33" i="20"/>
  <c r="K35" i="20"/>
  <c r="K37" i="20"/>
  <c r="K4" i="21"/>
  <c r="K6" i="21"/>
  <c r="K8" i="21"/>
  <c r="K10" i="21"/>
  <c r="K12" i="21"/>
  <c r="K14" i="21"/>
  <c r="K16" i="21"/>
  <c r="K18" i="21"/>
  <c r="K20" i="21"/>
  <c r="K23" i="21"/>
  <c r="K25" i="21"/>
  <c r="K27" i="21"/>
  <c r="K29" i="21"/>
  <c r="K31" i="21"/>
  <c r="K33" i="21"/>
  <c r="K35" i="21"/>
  <c r="K37" i="21"/>
  <c r="K39" i="21"/>
  <c r="K4" i="22"/>
  <c r="K6" i="22"/>
  <c r="K8" i="22"/>
  <c r="K10" i="22"/>
  <c r="K12" i="22"/>
  <c r="K14" i="22"/>
  <c r="K16" i="22"/>
  <c r="K18" i="22"/>
  <c r="K20" i="22"/>
  <c r="K23" i="22"/>
  <c r="K25" i="22"/>
  <c r="K27" i="22"/>
  <c r="K29" i="22"/>
  <c r="K31" i="22"/>
  <c r="K33" i="22"/>
  <c r="K35" i="22"/>
  <c r="K37" i="22"/>
  <c r="K4" i="23"/>
  <c r="K6" i="23"/>
  <c r="K8" i="23"/>
  <c r="K10" i="23"/>
  <c r="K12" i="23"/>
  <c r="K14" i="23"/>
  <c r="K16" i="23"/>
  <c r="K18" i="23"/>
  <c r="K20" i="23"/>
  <c r="K23" i="23"/>
  <c r="K25" i="23"/>
  <c r="K27" i="23"/>
  <c r="K29" i="23"/>
  <c r="K31" i="23"/>
  <c r="K33" i="23"/>
  <c r="K35" i="23"/>
  <c r="K37" i="23"/>
  <c r="K4" i="24"/>
  <c r="K6" i="24"/>
  <c r="K8" i="24"/>
  <c r="K10" i="24"/>
  <c r="K12" i="24"/>
  <c r="K14" i="24"/>
  <c r="K16" i="24"/>
  <c r="K18" i="24"/>
  <c r="K20" i="24"/>
  <c r="K23" i="24"/>
  <c r="K25" i="24"/>
  <c r="K27" i="24"/>
  <c r="K29" i="24"/>
  <c r="K31" i="24"/>
  <c r="K33" i="24"/>
  <c r="K35" i="24"/>
  <c r="K37" i="24"/>
  <c r="K4" i="25"/>
  <c r="K10" i="25"/>
  <c r="K14" i="25"/>
  <c r="K16" i="25"/>
  <c r="K18" i="25"/>
  <c r="K20" i="25"/>
  <c r="K23" i="25"/>
  <c r="K25" i="25"/>
  <c r="K27" i="25"/>
  <c r="K29" i="25"/>
  <c r="K31" i="25"/>
  <c r="K33" i="25"/>
  <c r="K35" i="25"/>
  <c r="K37" i="25"/>
  <c r="K23" i="5"/>
  <c r="K39" i="23"/>
  <c r="K40" i="23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K39" i="14" l="1"/>
  <c r="K39" i="9"/>
  <c r="K40" i="14"/>
  <c r="K38" i="14"/>
  <c r="K36" i="14"/>
  <c r="K34" i="14"/>
  <c r="K32" i="14"/>
  <c r="K30" i="14"/>
  <c r="K28" i="14"/>
  <c r="K26" i="14"/>
  <c r="K24" i="14"/>
  <c r="K22" i="14"/>
  <c r="K19" i="14"/>
  <c r="K17" i="14"/>
  <c r="K15" i="14"/>
  <c r="K9" i="14"/>
  <c r="K7" i="14"/>
  <c r="K5" i="14"/>
  <c r="K3" i="14"/>
  <c r="K40" i="9"/>
  <c r="K38" i="9"/>
  <c r="K36" i="9"/>
  <c r="K34" i="9"/>
  <c r="K32" i="9"/>
  <c r="K30" i="9"/>
  <c r="K28" i="9"/>
  <c r="K26" i="9"/>
  <c r="K24" i="9"/>
  <c r="K22" i="9"/>
  <c r="K19" i="9"/>
  <c r="K17" i="9"/>
  <c r="K15" i="9"/>
  <c r="K13" i="9"/>
  <c r="K11" i="9"/>
  <c r="K9" i="9"/>
  <c r="K7" i="9"/>
  <c r="K5" i="9"/>
  <c r="K3" i="9"/>
  <c r="D3" i="1"/>
  <c r="E3" i="1" s="1"/>
  <c r="B10" i="2"/>
  <c r="E4" i="1"/>
  <c r="E5" i="1"/>
  <c r="E9" i="1"/>
  <c r="E7" i="1"/>
  <c r="E11" i="1"/>
  <c r="E13" i="1"/>
  <c r="E15" i="1"/>
  <c r="E17" i="1"/>
  <c r="E19" i="1"/>
  <c r="E23" i="1"/>
  <c r="E25" i="1"/>
  <c r="E27" i="1"/>
  <c r="E29" i="1"/>
  <c r="E31" i="1"/>
  <c r="E33" i="1"/>
  <c r="E35" i="1"/>
  <c r="E37" i="1"/>
  <c r="E39" i="1"/>
  <c r="B8" i="2"/>
  <c r="E6" i="1"/>
  <c r="E8" i="1"/>
  <c r="E10" i="1"/>
  <c r="E12" i="1"/>
  <c r="E14" i="1"/>
  <c r="E16" i="1"/>
  <c r="E18" i="1"/>
  <c r="E20" i="1"/>
  <c r="E22" i="1"/>
  <c r="E24" i="1"/>
  <c r="E26" i="1"/>
  <c r="E28" i="1"/>
  <c r="E30" i="1"/>
  <c r="E32" i="1"/>
  <c r="E34" i="1"/>
  <c r="E36" i="1"/>
  <c r="E38" i="1"/>
  <c r="E40" i="1"/>
  <c r="E41" i="1"/>
  <c r="D8" i="27" l="1"/>
  <c r="E8" i="27" s="1"/>
  <c r="K8" i="27" s="1"/>
  <c r="D5" i="27"/>
  <c r="E5" i="27" s="1"/>
  <c r="K5" i="27" s="1"/>
  <c r="D12" i="27"/>
  <c r="E12" i="27" s="1"/>
  <c r="K12" i="27" s="1"/>
  <c r="D6" i="27"/>
  <c r="E6" i="27" s="1"/>
  <c r="K6" i="27" s="1"/>
  <c r="D10" i="27"/>
  <c r="E10" i="27" s="1"/>
  <c r="K10" i="27" s="1"/>
  <c r="D7" i="27"/>
  <c r="E7" i="27" s="1"/>
  <c r="K7" i="27" s="1"/>
  <c r="D39" i="27"/>
  <c r="E39" i="27" s="1"/>
  <c r="K39" i="27" s="1"/>
  <c r="D14" i="27"/>
  <c r="E14" i="27" s="1"/>
  <c r="K14" i="27" s="1"/>
  <c r="D3" i="27"/>
  <c r="E3" i="27" s="1"/>
  <c r="K3" i="27" s="1"/>
  <c r="D9" i="27"/>
  <c r="E9" i="27" s="1"/>
  <c r="K9" i="27" s="1"/>
  <c r="D11" i="27"/>
  <c r="E11" i="27" s="1"/>
  <c r="K11" i="27" s="1"/>
  <c r="D21" i="17"/>
  <c r="E21" i="17" s="1"/>
  <c r="D21" i="27"/>
  <c r="E21" i="27" s="1"/>
  <c r="K21" i="27" s="1"/>
  <c r="K38" i="1"/>
  <c r="K34" i="1"/>
  <c r="K30" i="1"/>
  <c r="K26" i="1"/>
  <c r="K22" i="1"/>
  <c r="K18" i="1"/>
  <c r="K14" i="1"/>
  <c r="K10" i="1"/>
  <c r="K6" i="1"/>
  <c r="K39" i="1"/>
  <c r="K35" i="1"/>
  <c r="K31" i="1"/>
  <c r="K27" i="1"/>
  <c r="K23" i="1"/>
  <c r="K17" i="1"/>
  <c r="K13" i="1"/>
  <c r="K7" i="1"/>
  <c r="K5" i="1"/>
  <c r="K40" i="1"/>
  <c r="K36" i="1"/>
  <c r="K32" i="1"/>
  <c r="K28" i="1"/>
  <c r="K24" i="1"/>
  <c r="K20" i="1"/>
  <c r="K16" i="1"/>
  <c r="K12" i="1"/>
  <c r="K8" i="1"/>
  <c r="D39" i="25"/>
  <c r="E39" i="25" s="1"/>
  <c r="D12" i="25"/>
  <c r="E12" i="25" s="1"/>
  <c r="D8" i="25"/>
  <c r="E8" i="25" s="1"/>
  <c r="D6" i="25"/>
  <c r="E6" i="25" s="1"/>
  <c r="D39" i="24"/>
  <c r="E39" i="24" s="1"/>
  <c r="D39" i="22"/>
  <c r="E39" i="22" s="1"/>
  <c r="D39" i="20"/>
  <c r="E39" i="20" s="1"/>
  <c r="D14" i="20"/>
  <c r="E14" i="20" s="1"/>
  <c r="D12" i="20"/>
  <c r="E12" i="20" s="1"/>
  <c r="D10" i="20"/>
  <c r="E10" i="20" s="1"/>
  <c r="D8" i="20"/>
  <c r="E8" i="20" s="1"/>
  <c r="D6" i="20"/>
  <c r="E6" i="20" s="1"/>
  <c r="D14" i="19"/>
  <c r="E14" i="19" s="1"/>
  <c r="D12" i="19"/>
  <c r="E12" i="19" s="1"/>
  <c r="D8" i="19"/>
  <c r="E8" i="19" s="1"/>
  <c r="D6" i="19"/>
  <c r="E6" i="19" s="1"/>
  <c r="E14" i="17"/>
  <c r="E6" i="17"/>
  <c r="D11" i="25"/>
  <c r="E11" i="25" s="1"/>
  <c r="D9" i="25"/>
  <c r="E9" i="25" s="1"/>
  <c r="D7" i="25"/>
  <c r="E7" i="25" s="1"/>
  <c r="D5" i="25"/>
  <c r="E5" i="25" s="1"/>
  <c r="D3" i="25"/>
  <c r="E3" i="25" s="1"/>
  <c r="D11" i="20"/>
  <c r="E11" i="20" s="1"/>
  <c r="D9" i="20"/>
  <c r="E9" i="20" s="1"/>
  <c r="D7" i="20"/>
  <c r="E7" i="20" s="1"/>
  <c r="D5" i="20"/>
  <c r="E5" i="20" s="1"/>
  <c r="D3" i="20"/>
  <c r="E3" i="20" s="1"/>
  <c r="D11" i="19"/>
  <c r="E11" i="19" s="1"/>
  <c r="D9" i="19"/>
  <c r="E9" i="19" s="1"/>
  <c r="D7" i="19"/>
  <c r="E7" i="19" s="1"/>
  <c r="D5" i="19"/>
  <c r="E5" i="19" s="1"/>
  <c r="D3" i="19"/>
  <c r="E3" i="19" s="1"/>
  <c r="E11" i="17"/>
  <c r="E9" i="17"/>
  <c r="E5" i="17"/>
  <c r="E3" i="17"/>
  <c r="D13" i="14"/>
  <c r="D11" i="14"/>
  <c r="D13" i="13"/>
  <c r="E13" i="13" s="1"/>
  <c r="D5" i="13"/>
  <c r="E5" i="13" s="1"/>
  <c r="D3" i="13"/>
  <c r="E3" i="13" s="1"/>
  <c r="D25" i="14"/>
  <c r="D12" i="14"/>
  <c r="D14" i="13"/>
  <c r="E14" i="13" s="1"/>
  <c r="D12" i="13"/>
  <c r="E12" i="13" s="1"/>
  <c r="D8" i="13"/>
  <c r="E8" i="13" s="1"/>
  <c r="D6" i="13"/>
  <c r="E6" i="13" s="1"/>
  <c r="K37" i="1"/>
  <c r="K33" i="1"/>
  <c r="K29" i="1"/>
  <c r="K25" i="1"/>
  <c r="K19" i="1"/>
  <c r="K15" i="1"/>
  <c r="K11" i="1"/>
  <c r="K9" i="1"/>
  <c r="K4" i="1"/>
  <c r="K3" i="1"/>
  <c r="D21" i="25"/>
  <c r="E21" i="25" s="1"/>
  <c r="D21" i="23"/>
  <c r="E21" i="23" s="1"/>
  <c r="D21" i="19"/>
  <c r="E21" i="19" s="1"/>
  <c r="D21" i="9"/>
  <c r="D21" i="24"/>
  <c r="E21" i="24" s="1"/>
  <c r="D21" i="22"/>
  <c r="E21" i="22" s="1"/>
  <c r="D21" i="20"/>
  <c r="E21" i="20" s="1"/>
  <c r="D21" i="18"/>
  <c r="E21" i="18" s="1"/>
  <c r="D21" i="16"/>
  <c r="E21" i="16" s="1"/>
  <c r="D21" i="14"/>
  <c r="D21" i="12"/>
  <c r="E21" i="12" s="1"/>
  <c r="D21" i="10"/>
  <c r="E21" i="10" s="1"/>
  <c r="D21" i="8"/>
  <c r="E21" i="8" s="1"/>
  <c r="D21" i="6"/>
  <c r="E21" i="6" s="1"/>
  <c r="D21" i="21"/>
  <c r="E21" i="21" s="1"/>
  <c r="D21" i="15"/>
  <c r="E21" i="15" s="1"/>
  <c r="D21" i="13"/>
  <c r="E21" i="13" s="1"/>
  <c r="D21" i="11"/>
  <c r="E21" i="11" s="1"/>
  <c r="D21" i="7"/>
  <c r="E21" i="7" s="1"/>
  <c r="D21" i="5"/>
  <c r="E21" i="5" s="1"/>
  <c r="D21" i="1"/>
  <c r="E21" i="1" s="1"/>
  <c r="K41" i="27" l="1"/>
  <c r="K21" i="1"/>
  <c r="K41" i="1" s="1"/>
  <c r="K21" i="7"/>
  <c r="K41" i="7" s="1"/>
  <c r="K21" i="13"/>
  <c r="K21" i="21"/>
  <c r="K41" i="21" s="1"/>
  <c r="K21" i="8"/>
  <c r="K41" i="8" s="1"/>
  <c r="K21" i="12"/>
  <c r="K41" i="12" s="1"/>
  <c r="K21" i="16"/>
  <c r="K41" i="16" s="1"/>
  <c r="K21" i="20"/>
  <c r="K21" i="24"/>
  <c r="K21" i="17"/>
  <c r="K21" i="23"/>
  <c r="K41" i="23" s="1"/>
  <c r="K6" i="13"/>
  <c r="K12" i="13"/>
  <c r="E12" i="14"/>
  <c r="K3" i="13"/>
  <c r="K13" i="13"/>
  <c r="E13" i="14"/>
  <c r="K5" i="17"/>
  <c r="K11" i="17"/>
  <c r="K5" i="19"/>
  <c r="K9" i="19"/>
  <c r="K3" i="20"/>
  <c r="K7" i="20"/>
  <c r="K11" i="20"/>
  <c r="K5" i="25"/>
  <c r="K9" i="25"/>
  <c r="K6" i="17"/>
  <c r="K6" i="19"/>
  <c r="K12" i="19"/>
  <c r="K6" i="20"/>
  <c r="K10" i="20"/>
  <c r="K14" i="20"/>
  <c r="K39" i="22"/>
  <c r="K6" i="25"/>
  <c r="K12" i="25"/>
  <c r="K21" i="5"/>
  <c r="K41" i="5" s="1"/>
  <c r="K21" i="11"/>
  <c r="K41" i="11" s="1"/>
  <c r="K21" i="15"/>
  <c r="K41" i="15" s="1"/>
  <c r="K21" i="6"/>
  <c r="K41" i="6" s="1"/>
  <c r="K21" i="10"/>
  <c r="K41" i="10" s="1"/>
  <c r="E21" i="14"/>
  <c r="K21" i="14" s="1"/>
  <c r="K21" i="18"/>
  <c r="K41" i="18" s="1"/>
  <c r="K21" i="22"/>
  <c r="K41" i="22" s="1"/>
  <c r="E21" i="9"/>
  <c r="K21" i="9" s="1"/>
  <c r="K41" i="9" s="1"/>
  <c r="K21" i="19"/>
  <c r="K21" i="25"/>
  <c r="K8" i="13"/>
  <c r="K14" i="13"/>
  <c r="K25" i="14"/>
  <c r="E25" i="14"/>
  <c r="K5" i="13"/>
  <c r="E11" i="14"/>
  <c r="K11" i="14" s="1"/>
  <c r="K3" i="17"/>
  <c r="K9" i="17"/>
  <c r="K3" i="19"/>
  <c r="K7" i="19"/>
  <c r="K11" i="19"/>
  <c r="K5" i="20"/>
  <c r="K9" i="20"/>
  <c r="K3" i="25"/>
  <c r="K7" i="25"/>
  <c r="K11" i="25"/>
  <c r="K14" i="17"/>
  <c r="K8" i="19"/>
  <c r="K14" i="19"/>
  <c r="K8" i="20"/>
  <c r="K12" i="20"/>
  <c r="K39" i="20"/>
  <c r="K39" i="24"/>
  <c r="K8" i="25"/>
  <c r="K39" i="25"/>
  <c r="K13" i="14" l="1"/>
  <c r="K12" i="14"/>
  <c r="K41" i="14" s="1"/>
  <c r="K41" i="25"/>
  <c r="K41" i="19"/>
  <c r="K41" i="17"/>
  <c r="K41" i="24"/>
  <c r="K41" i="20"/>
  <c r="K41" i="13"/>
</calcChain>
</file>

<file path=xl/comments1.xml><?xml version="1.0" encoding="utf-8"?>
<comments xmlns="http://schemas.openxmlformats.org/spreadsheetml/2006/main">
  <authors>
    <author>user</author>
  </authors>
  <commentList>
    <comment ref="F35" authorId="0" shapeId="0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Ft/kg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F35" authorId="0" shapeId="0">
      <text>
        <r>
          <rPr>
            <b/>
            <sz val="9"/>
            <color indexed="81"/>
            <rFont val="Segoe UI"/>
            <charset val="1"/>
          </rPr>
          <t>user:</t>
        </r>
        <r>
          <rPr>
            <sz val="9"/>
            <color indexed="81"/>
            <rFont val="Segoe UI"/>
            <charset val="1"/>
          </rPr>
          <t xml:space="preserve">
Ft/kg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F35" authorId="0" shapeId="0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Ft/kg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F35" authorId="0" shapeId="0">
      <text>
        <r>
          <rPr>
            <b/>
            <sz val="9"/>
            <color indexed="81"/>
            <rFont val="Segoe UI"/>
            <charset val="1"/>
          </rPr>
          <t>user:</t>
        </r>
        <r>
          <rPr>
            <sz val="9"/>
            <color indexed="81"/>
            <rFont val="Segoe UI"/>
            <charset val="1"/>
          </rPr>
          <t xml:space="preserve">
Ft/kg</t>
        </r>
      </text>
    </comment>
  </commentList>
</comments>
</file>

<file path=xl/sharedStrings.xml><?xml version="1.0" encoding="utf-8"?>
<sst xmlns="http://schemas.openxmlformats.org/spreadsheetml/2006/main" count="2313" uniqueCount="93">
  <si>
    <t>egységár (napi takarítás)</t>
  </si>
  <si>
    <t>egységár (havi nagytakarítás)</t>
  </si>
  <si>
    <t>egységár (negyedéves nagytakarítás)</t>
  </si>
  <si>
    <t>egységár (féléves nagytakarítás)</t>
  </si>
  <si>
    <t>egységár (éves nagytakarítás)</t>
  </si>
  <si>
    <t>éves összeg</t>
  </si>
  <si>
    <t>Takarítási feladat</t>
  </si>
  <si>
    <t>m2/év</t>
  </si>
  <si>
    <t>Ft/m2</t>
  </si>
  <si>
    <t>Ft/év</t>
  </si>
  <si>
    <t>összesen:</t>
  </si>
  <si>
    <t xml:space="preserve">1.       JPKT (volt 400-ágyas Klinika és Szívgyógyászati Klinika) </t>
  </si>
  <si>
    <t>m2</t>
  </si>
  <si>
    <t>takarítási gyakoriság</t>
  </si>
  <si>
    <t>nap/év</t>
  </si>
  <si>
    <t>számított</t>
  </si>
  <si>
    <t>naponta</t>
  </si>
  <si>
    <t>heti 5 x</t>
  </si>
  <si>
    <t>hetente</t>
  </si>
  <si>
    <t>havonta</t>
  </si>
  <si>
    <t>negyedévente</t>
  </si>
  <si>
    <t>félévente</t>
  </si>
  <si>
    <t>tanév alatt</t>
  </si>
  <si>
    <t>évente</t>
  </si>
  <si>
    <t>nyári szezonban</t>
  </si>
  <si>
    <t>szöveggel</t>
  </si>
  <si>
    <t>névleges takarítandó terület</t>
  </si>
  <si>
    <t>műtétek között naponta 5x</t>
  </si>
  <si>
    <t>műtétek között naponta 10x</t>
  </si>
  <si>
    <t xml:space="preserve">1.     Folyosó, közlekedő takarítás. </t>
  </si>
  <si>
    <t>2.     Kórházi Osztályos folyosó, közlekedő</t>
  </si>
  <si>
    <t>3.     Lépcsőház takarítás.</t>
  </si>
  <si>
    <t>4.     Irodatakarítás.</t>
  </si>
  <si>
    <t>5.     Orvosi és nővérszoba, közösségi helyiségek</t>
  </si>
  <si>
    <t>6.     Könyvtártakarítás.</t>
  </si>
  <si>
    <t>7.     Vizesblokk takarítása</t>
  </si>
  <si>
    <t>8.     Konyha – Tálaló takarítása</t>
  </si>
  <si>
    <t>9.     Oktató és Előadó terem – Tanterem takarítása</t>
  </si>
  <si>
    <t>10.Tornaterem – Öltöző takarítása</t>
  </si>
  <si>
    <t>11.Uszoda takarítása</t>
  </si>
  <si>
    <t>12.Raktár – Szertár takarítása</t>
  </si>
  <si>
    <t>13.Raktár fertőtlenítő takarítása</t>
  </si>
  <si>
    <t>14.Általános Kórterem takarítása</t>
  </si>
  <si>
    <t>15.Kiemelt kórtermek (NIC, PIC, Hematológia, Transzplantáció, Szülőszoba, Infektológia, Örző-megfigyelő)</t>
  </si>
  <si>
    <t>16.Intenzív kórterem takarítása</t>
  </si>
  <si>
    <t xml:space="preserve">17.Műtő nyitó fertőtlenítő takarítása </t>
  </si>
  <si>
    <t>18.Műtő záró fertőtlenítő takarítása</t>
  </si>
  <si>
    <t>19.Műtétek közötti takarítás</t>
  </si>
  <si>
    <t>20.Műtő kiszolgáló helyiségeinek takarítása</t>
  </si>
  <si>
    <t>21.Kezelő – Vizsgáló takarítása</t>
  </si>
  <si>
    <t>22.Kiemelt kezelő-vizsgáló (Endoszkópia) takarítása</t>
  </si>
  <si>
    <t>23.Laboratórium takarítása</t>
  </si>
  <si>
    <t>24.Boncterem, halott hűtő takarítása</t>
  </si>
  <si>
    <t>25.Műhely, műszaki helyiségek takarítása</t>
  </si>
  <si>
    <t>26.Speciális helyiségek (sugárveszélyes, virológiai munkahely) takarítása</t>
  </si>
  <si>
    <t>27.Sterilizáló takarítása</t>
  </si>
  <si>
    <t>28.Kollégiumi szobák, szálláshelyek takarítása</t>
  </si>
  <si>
    <t>29.Üvegfelületek tisztítása (külön megrendelésre)</t>
  </si>
  <si>
    <t>30.Üvegfelületek „alpin” technológiával történő tisztítása</t>
  </si>
  <si>
    <t>31.Zárófertőtlenítés (nem műtő területen)</t>
  </si>
  <si>
    <t>32.Padozat bevonatolás</t>
  </si>
  <si>
    <r>
      <t>33.Veszélyes hulladék szállítás</t>
    </r>
    <r>
      <rPr>
        <sz val="11"/>
        <color rgb="FFFF0000"/>
        <rFont val="Calibri"/>
        <family val="2"/>
        <charset val="238"/>
        <scheme val="minor"/>
      </rPr>
      <t xml:space="preserve"> (kg/év)</t>
    </r>
  </si>
  <si>
    <t>34.Egyszerű rendezvények utáni takarítás</t>
  </si>
  <si>
    <t>35.Vendéglátással együtt járó rendezvények utáni takarítás</t>
  </si>
  <si>
    <t>36.Rendezvény előkészítéskor takarítási és egyéb feladatok</t>
  </si>
  <si>
    <r>
      <t>37. ügyeletes takarító biztosítása</t>
    </r>
    <r>
      <rPr>
        <sz val="11"/>
        <color rgb="FFFF0000"/>
        <rFont val="Calibri"/>
        <family val="2"/>
        <charset val="238"/>
        <scheme val="minor"/>
      </rPr>
      <t xml:space="preserve"> (Ft/óra)</t>
    </r>
  </si>
  <si>
    <r>
      <t>38  mosási díj</t>
    </r>
    <r>
      <rPr>
        <sz val="11"/>
        <color rgb="FFFF0000"/>
        <rFont val="Calibri"/>
        <family val="2"/>
        <charset val="238"/>
        <scheme val="minor"/>
      </rPr>
      <t xml:space="preserve"> (Ft/kg)</t>
    </r>
  </si>
  <si>
    <t xml:space="preserve">3.       Akác utcai telephely (volt Honvéd Kórház) </t>
  </si>
  <si>
    <t xml:space="preserve">4.       Rákóczi - Rét utcai telephely (volt Megyei Kórház és Idegklinika) </t>
  </si>
  <si>
    <t>5.      Bajnok utcai telphely (Gyermekgyógyászati Klinika)</t>
  </si>
  <si>
    <t>6.      Édesanyák utcai telephely (Szülészeti és Nőgyógyászati Klinika és Onkoterápiás Intézet)</t>
  </si>
  <si>
    <t xml:space="preserve">7.       Munkácsy úti telephely </t>
  </si>
  <si>
    <t>8.       Dischka utcai telephely</t>
  </si>
  <si>
    <t>9.       Nyár utcai telephely (volt Gyermekkórház)</t>
  </si>
  <si>
    <t xml:space="preserve">10.       Ifjúság úti telephely (BTK-TTK) </t>
  </si>
  <si>
    <t xml:space="preserve">2.  II. sz. Belgyógyászati Klinika és Nephrológiai Centrum </t>
  </si>
  <si>
    <t>11.      Szigeti úti telephely (ÁOK-Központi raktár-Szállítás)</t>
  </si>
  <si>
    <t>12.     Rókus utcai telephely (Rókus utca 2. Rókus utca 4. épületei)</t>
  </si>
  <si>
    <t>13.       Szántó Kovács János utcai épülettömb (Kancellária)</t>
  </si>
  <si>
    <t>14.      48-as Téri Épülettömb (ÁJK-KTK)</t>
  </si>
  <si>
    <t>15.      Damjanich utcai épülettömb (HPI)</t>
  </si>
  <si>
    <t>16.      Berek utcai épület (SZESZI)</t>
  </si>
  <si>
    <t>17.       Alkotmány és Őz utcai épületek (I. és II. számú gyakorlóiskolák)</t>
  </si>
  <si>
    <t>18.      Szentágothai János Kutató Központ és Nővérszálló</t>
  </si>
  <si>
    <t>19.      Kollégiumok takarítása (külföldi hallgatók szálláshelyei)</t>
  </si>
  <si>
    <t>20.       Orfűi Mérőtábor időszakos takarítása</t>
  </si>
  <si>
    <t>21.       Szombathely Kollégium takarítása</t>
  </si>
  <si>
    <t xml:space="preserve">22.      Szombathely ETK Oktatási épület </t>
  </si>
  <si>
    <t>14.Általános Kórterem takarítása, demonstrációs terem</t>
  </si>
  <si>
    <t xml:space="preserve"> </t>
  </si>
  <si>
    <r>
      <t>33.Veszélyes hulladék szállítás</t>
    </r>
    <r>
      <rPr>
        <sz val="11"/>
        <color rgb="FFFF0000"/>
        <rFont val="Calibri"/>
        <family val="2"/>
        <charset val="238"/>
        <scheme val="minor"/>
      </rPr>
      <t xml:space="preserve"> (Ft/kg)</t>
    </r>
  </si>
  <si>
    <t xml:space="preserve">23.      Szekszárdi telephelyek </t>
  </si>
  <si>
    <t>heti 6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</si>
</sst>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9"/>
      <color indexed="81"/>
      <name val="Segoe UI"/>
      <charset val="1"/>
    </font>
    <font>
      <sz val="9"/>
      <color indexed="81"/>
      <name val="Segoe UI"/>
      <charset val="1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3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1" xfId="0" applyBorder="1" applyProtection="1">
      <protection locked="0"/>
    </xf>
    <xf numFmtId="0" fontId="0" fillId="2" borderId="1" xfId="0" applyFill="1" applyBorder="1"/>
    <xf numFmtId="3" fontId="0" fillId="2" borderId="1" xfId="0" applyNumberFormat="1" applyFill="1" applyBorder="1"/>
    <xf numFmtId="0" fontId="0" fillId="2" borderId="1" xfId="0" applyFill="1" applyBorder="1" applyProtection="1"/>
    <xf numFmtId="0" fontId="1" fillId="0" borderId="1" xfId="0" applyFont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wrapText="1"/>
    </xf>
    <xf numFmtId="3" fontId="1" fillId="0" borderId="1" xfId="0" applyNumberFormat="1" applyFont="1" applyBorder="1" applyAlignment="1">
      <alignment horizontal="center" wrapText="1"/>
    </xf>
    <xf numFmtId="3" fontId="0" fillId="0" borderId="1" xfId="0" applyNumberFormat="1" applyBorder="1" applyAlignment="1">
      <alignment wrapText="1"/>
    </xf>
    <xf numFmtId="3" fontId="0" fillId="0" borderId="0" xfId="0" applyNumberFormat="1" applyAlignment="1">
      <alignment wrapText="1"/>
    </xf>
    <xf numFmtId="0" fontId="0" fillId="0" borderId="1" xfId="0" applyBorder="1" applyProtection="1"/>
    <xf numFmtId="0" fontId="0" fillId="3" borderId="1" xfId="0" applyFill="1" applyBorder="1" applyProtection="1"/>
    <xf numFmtId="0" fontId="0" fillId="4" borderId="1" xfId="0" applyFill="1" applyBorder="1" applyProtection="1"/>
    <xf numFmtId="0" fontId="0" fillId="5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3" borderId="1" xfId="0" applyFill="1" applyBorder="1" applyProtection="1">
      <protection locked="0"/>
    </xf>
    <xf numFmtId="0" fontId="0" fillId="0" borderId="1" xfId="0" applyFill="1" applyBorder="1"/>
    <xf numFmtId="0" fontId="7" fillId="0" borderId="1" xfId="0" applyFont="1" applyFill="1" applyBorder="1" applyProtection="1">
      <protection locked="0"/>
    </xf>
    <xf numFmtId="0" fontId="0" fillId="7" borderId="1" xfId="0" applyFill="1" applyBorder="1" applyProtection="1"/>
    <xf numFmtId="0" fontId="0" fillId="4" borderId="0" xfId="0" applyFill="1" applyProtection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indowProtection="1" workbookViewId="0">
      <selection activeCell="A7" sqref="A7"/>
    </sheetView>
  </sheetViews>
  <sheetFormatPr defaultRowHeight="15" x14ac:dyDescent="0.25"/>
  <cols>
    <col min="1" max="1" width="26.85546875" customWidth="1"/>
  </cols>
  <sheetData>
    <row r="1" spans="1:2" x14ac:dyDescent="0.25">
      <c r="A1" s="4" t="s">
        <v>16</v>
      </c>
      <c r="B1" s="4">
        <v>365</v>
      </c>
    </row>
    <row r="2" spans="1:2" x14ac:dyDescent="0.25">
      <c r="A2" s="4" t="s">
        <v>17</v>
      </c>
      <c r="B2" s="4">
        <v>260</v>
      </c>
    </row>
    <row r="3" spans="1:2" x14ac:dyDescent="0.25">
      <c r="A3" s="4" t="s">
        <v>18</v>
      </c>
      <c r="B3" s="4">
        <v>52</v>
      </c>
    </row>
    <row r="4" spans="1:2" x14ac:dyDescent="0.25">
      <c r="A4" s="4" t="s">
        <v>19</v>
      </c>
      <c r="B4" s="4">
        <v>12</v>
      </c>
    </row>
    <row r="5" spans="1:2" x14ac:dyDescent="0.25">
      <c r="A5" s="4" t="s">
        <v>20</v>
      </c>
      <c r="B5" s="4">
        <v>4</v>
      </c>
    </row>
    <row r="6" spans="1:2" x14ac:dyDescent="0.25">
      <c r="A6" s="4" t="s">
        <v>21</v>
      </c>
      <c r="B6" s="4">
        <v>2</v>
      </c>
    </row>
    <row r="7" spans="1:2" x14ac:dyDescent="0.25">
      <c r="A7" s="4" t="s">
        <v>23</v>
      </c>
      <c r="B7" s="4">
        <v>1</v>
      </c>
    </row>
    <row r="8" spans="1:2" x14ac:dyDescent="0.25">
      <c r="A8" s="4" t="s">
        <v>22</v>
      </c>
      <c r="B8" s="4">
        <f>44*5</f>
        <v>220</v>
      </c>
    </row>
    <row r="9" spans="1:2" x14ac:dyDescent="0.25">
      <c r="A9" s="4" t="s">
        <v>24</v>
      </c>
      <c r="B9" s="4">
        <v>60</v>
      </c>
    </row>
    <row r="10" spans="1:2" x14ac:dyDescent="0.25">
      <c r="A10" s="4" t="s">
        <v>27</v>
      </c>
      <c r="B10" s="4">
        <f>260*5</f>
        <v>1300</v>
      </c>
    </row>
    <row r="11" spans="1:2" x14ac:dyDescent="0.25">
      <c r="A11" s="4" t="s">
        <v>28</v>
      </c>
      <c r="B11" s="4">
        <v>2600</v>
      </c>
    </row>
    <row r="12" spans="1:2" x14ac:dyDescent="0.25">
      <c r="A12" s="27" t="s">
        <v>92</v>
      </c>
      <c r="B12" s="27">
        <v>312</v>
      </c>
    </row>
  </sheetData>
  <sheetProtection algorithmName="SHA-512" hashValue="lqQOCiNHwy6AyZGrV+JTKyt5IsL+Q7733JSwfo52Q6obHlCkFWwLAPBV3ZsZFo8nclgnF4BO/t4QVDGEcweYKA==" saltValue="IO6PCEOTdwsAPjKzhu2hmQ==" spinCount="100000" sheet="1" objects="1" scenarios="1"/>
  <dataValidations count="1">
    <dataValidation type="list" allowBlank="1" showInputMessage="1" showErrorMessage="1" sqref="A1:A9">
      <formula1>$A$1:$A$9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41"/>
  <sheetViews>
    <sheetView windowProtection="1" topLeftCell="A28" zoomScaleNormal="100" workbookViewId="0">
      <selection activeCell="H31" sqref="H31"/>
    </sheetView>
  </sheetViews>
  <sheetFormatPr defaultRowHeight="15" x14ac:dyDescent="0.25"/>
  <cols>
    <col min="1" max="1" width="46.5703125" style="2" customWidth="1"/>
    <col min="2" max="2" width="15.7109375" style="2" customWidth="1"/>
    <col min="3" max="3" width="26.140625" style="2" customWidth="1"/>
    <col min="4" max="4" width="12.28515625" style="2" customWidth="1"/>
    <col min="5" max="5" width="13.5703125" style="18" customWidth="1"/>
    <col min="6" max="6" width="13.7109375" style="14" customWidth="1"/>
    <col min="7" max="7" width="11.28515625" style="14" customWidth="1"/>
    <col min="8" max="8" width="11.5703125" style="14" customWidth="1"/>
    <col min="9" max="9" width="11.85546875" style="14" customWidth="1"/>
    <col min="10" max="10" width="12.85546875" style="14" customWidth="1"/>
    <col min="11" max="11" width="11.7109375" style="14" customWidth="1"/>
    <col min="12" max="16384" width="9.140625" style="14"/>
  </cols>
  <sheetData>
    <row r="1" spans="1:26" s="1" customFormat="1" ht="57" customHeight="1" x14ac:dyDescent="0.25">
      <c r="A1" s="7" t="s">
        <v>73</v>
      </c>
      <c r="B1" s="13" t="s">
        <v>26</v>
      </c>
      <c r="C1" s="13" t="s">
        <v>13</v>
      </c>
      <c r="D1" s="13" t="s">
        <v>13</v>
      </c>
      <c r="E1" s="16" t="s">
        <v>15</v>
      </c>
      <c r="F1" s="7" t="s">
        <v>0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Z1" s="14"/>
    </row>
    <row r="2" spans="1:26" s="6" customFormat="1" x14ac:dyDescent="0.25">
      <c r="A2" s="7" t="s">
        <v>6</v>
      </c>
      <c r="B2" s="13" t="s">
        <v>12</v>
      </c>
      <c r="C2" s="13" t="s">
        <v>25</v>
      </c>
      <c r="D2" s="13" t="s">
        <v>14</v>
      </c>
      <c r="E2" s="16" t="s">
        <v>7</v>
      </c>
      <c r="F2" s="8" t="s">
        <v>8</v>
      </c>
      <c r="G2" s="8" t="s">
        <v>8</v>
      </c>
      <c r="H2" s="8" t="s">
        <v>8</v>
      </c>
      <c r="I2" s="8" t="s">
        <v>8</v>
      </c>
      <c r="J2" s="8" t="s">
        <v>8</v>
      </c>
      <c r="K2" s="8" t="s">
        <v>9</v>
      </c>
      <c r="Z2" s="14"/>
    </row>
    <row r="3" spans="1:26" x14ac:dyDescent="0.25">
      <c r="A3" s="15" t="s">
        <v>29</v>
      </c>
      <c r="B3" s="15">
        <v>778</v>
      </c>
      <c r="C3" s="15" t="s">
        <v>16</v>
      </c>
      <c r="D3" s="15">
        <f>VLOOKUP(C3,Szorzótábla!$A$1:$B$11,2,FALSE)</f>
        <v>365</v>
      </c>
      <c r="E3" s="17">
        <f>B3*D3</f>
        <v>283970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5">
        <f>E3*(F3+G3/30+H3/90+I3/180+J3/365)</f>
        <v>0</v>
      </c>
    </row>
    <row r="4" spans="1:26" x14ac:dyDescent="0.25">
      <c r="A4" s="15" t="s">
        <v>30</v>
      </c>
      <c r="B4" s="15">
        <v>257</v>
      </c>
      <c r="C4" s="15" t="s">
        <v>16</v>
      </c>
      <c r="D4" s="15">
        <f>VLOOKUP(C4,Szorzótábla!$A$1:$B$11,2,FALSE)</f>
        <v>365</v>
      </c>
      <c r="E4" s="17">
        <f t="shared" ref="E4:E41" si="0">B4*D4</f>
        <v>93805</v>
      </c>
      <c r="F4" s="9">
        <v>0</v>
      </c>
      <c r="G4" s="9">
        <v>0</v>
      </c>
      <c r="H4" s="9">
        <v>0</v>
      </c>
      <c r="I4" s="9">
        <v>0</v>
      </c>
      <c r="J4" s="21">
        <v>0</v>
      </c>
      <c r="K4" s="5">
        <f t="shared" ref="K4:K40" si="1">E4*(F4+G4/30+H4/90+I4/180+J4/365)</f>
        <v>0</v>
      </c>
    </row>
    <row r="5" spans="1:26" x14ac:dyDescent="0.25">
      <c r="A5" s="15" t="s">
        <v>31</v>
      </c>
      <c r="B5" s="15">
        <v>185</v>
      </c>
      <c r="C5" s="15" t="s">
        <v>16</v>
      </c>
      <c r="D5" s="15">
        <f>VLOOKUP(C5,Szorzótábla!$A$1:$B$11,2,FALSE)</f>
        <v>365</v>
      </c>
      <c r="E5" s="17">
        <f t="shared" si="0"/>
        <v>67525</v>
      </c>
      <c r="F5" s="9">
        <v>0</v>
      </c>
      <c r="G5" s="9">
        <v>0</v>
      </c>
      <c r="H5" s="9">
        <v>0</v>
      </c>
      <c r="I5" s="9">
        <v>0</v>
      </c>
      <c r="J5" s="21">
        <v>0</v>
      </c>
      <c r="K5" s="5">
        <f t="shared" si="1"/>
        <v>0</v>
      </c>
    </row>
    <row r="6" spans="1:26" x14ac:dyDescent="0.25">
      <c r="A6" s="15" t="s">
        <v>32</v>
      </c>
      <c r="B6" s="15">
        <v>117</v>
      </c>
      <c r="C6" s="15" t="s">
        <v>17</v>
      </c>
      <c r="D6" s="15">
        <f>VLOOKUP(C6,Szorzótábla!$A$1:$B$11,2,FALSE)</f>
        <v>260</v>
      </c>
      <c r="E6" s="17">
        <f t="shared" si="0"/>
        <v>30420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5">
        <f t="shared" si="1"/>
        <v>0</v>
      </c>
    </row>
    <row r="7" spans="1:26" x14ac:dyDescent="0.25">
      <c r="A7" s="15" t="s">
        <v>33</v>
      </c>
      <c r="B7" s="15">
        <v>475</v>
      </c>
      <c r="C7" s="15" t="s">
        <v>16</v>
      </c>
      <c r="D7" s="15">
        <f>VLOOKUP(C7,Szorzótábla!$A$1:$B$11,2,FALSE)</f>
        <v>365</v>
      </c>
      <c r="E7" s="17">
        <f t="shared" si="0"/>
        <v>173375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5">
        <f t="shared" si="1"/>
        <v>0</v>
      </c>
    </row>
    <row r="8" spans="1:26" x14ac:dyDescent="0.25">
      <c r="A8" s="15" t="s">
        <v>34</v>
      </c>
      <c r="B8" s="15">
        <v>0</v>
      </c>
      <c r="C8" s="15" t="s">
        <v>17</v>
      </c>
      <c r="D8" s="15">
        <f>VLOOKUP(C8,Szorzótábla!$A$1:$B$11,2,FALSE)</f>
        <v>260</v>
      </c>
      <c r="E8" s="17">
        <f t="shared" si="0"/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5">
        <f t="shared" si="1"/>
        <v>0</v>
      </c>
    </row>
    <row r="9" spans="1:26" ht="16.5" customHeight="1" x14ac:dyDescent="0.25">
      <c r="A9" s="15" t="s">
        <v>35</v>
      </c>
      <c r="B9" s="15">
        <v>316</v>
      </c>
      <c r="C9" s="15" t="s">
        <v>16</v>
      </c>
      <c r="D9" s="15">
        <f>VLOOKUP(C9,Szorzótábla!$A$1:$B$11,2,FALSE)</f>
        <v>365</v>
      </c>
      <c r="E9" s="17">
        <f t="shared" si="0"/>
        <v>115340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5">
        <f t="shared" si="1"/>
        <v>0</v>
      </c>
    </row>
    <row r="10" spans="1:26" x14ac:dyDescent="0.25">
      <c r="A10" s="15" t="s">
        <v>36</v>
      </c>
      <c r="B10" s="15">
        <v>148</v>
      </c>
      <c r="C10" s="15" t="s">
        <v>16</v>
      </c>
      <c r="D10" s="15">
        <f>VLOOKUP(C10,Szorzótábla!$A$1:$B$11,2,FALSE)</f>
        <v>365</v>
      </c>
      <c r="E10" s="17">
        <f t="shared" si="0"/>
        <v>54020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5">
        <f t="shared" si="1"/>
        <v>0</v>
      </c>
    </row>
    <row r="11" spans="1:26" ht="14.25" customHeight="1" x14ac:dyDescent="0.25">
      <c r="A11" s="15" t="s">
        <v>37</v>
      </c>
      <c r="B11" s="15">
        <v>32</v>
      </c>
      <c r="C11" s="15" t="s">
        <v>17</v>
      </c>
      <c r="D11" s="15">
        <f>VLOOKUP(C11,Szorzótábla!$A$1:$B$11,2,FALSE)</f>
        <v>260</v>
      </c>
      <c r="E11" s="17">
        <f t="shared" si="0"/>
        <v>8320</v>
      </c>
      <c r="F11" s="9">
        <v>0</v>
      </c>
      <c r="G11" s="9">
        <v>0</v>
      </c>
      <c r="H11" s="9">
        <v>0</v>
      </c>
      <c r="I11" s="9">
        <v>0</v>
      </c>
      <c r="J11" s="21">
        <v>0</v>
      </c>
      <c r="K11" s="5">
        <f t="shared" si="1"/>
        <v>0</v>
      </c>
    </row>
    <row r="12" spans="1:26" x14ac:dyDescent="0.25">
      <c r="A12" s="15" t="s">
        <v>38</v>
      </c>
      <c r="B12" s="15">
        <v>0</v>
      </c>
      <c r="C12" s="15" t="s">
        <v>17</v>
      </c>
      <c r="D12" s="15">
        <f>VLOOKUP(C12,Szorzótábla!$A$1:$B$11,2,FALSE)</f>
        <v>260</v>
      </c>
      <c r="E12" s="17">
        <f t="shared" si="0"/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5">
        <f t="shared" si="1"/>
        <v>0</v>
      </c>
    </row>
    <row r="13" spans="1:26" x14ac:dyDescent="0.25">
      <c r="A13" s="15" t="s">
        <v>39</v>
      </c>
      <c r="B13" s="15">
        <v>0</v>
      </c>
      <c r="C13" s="15" t="s">
        <v>16</v>
      </c>
      <c r="D13" s="15">
        <f>VLOOKUP(C13,Szorzótábla!$A$1:$B$11,2,FALSE)</f>
        <v>365</v>
      </c>
      <c r="E13" s="17">
        <f t="shared" si="0"/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5">
        <f t="shared" si="1"/>
        <v>0</v>
      </c>
    </row>
    <row r="14" spans="1:26" x14ac:dyDescent="0.25">
      <c r="A14" s="15" t="s">
        <v>40</v>
      </c>
      <c r="B14" s="15">
        <v>334</v>
      </c>
      <c r="C14" s="15" t="s">
        <v>18</v>
      </c>
      <c r="D14" s="15">
        <f>VLOOKUP(C14,Szorzótábla!$A$1:$B$11,2,FALSE)</f>
        <v>52</v>
      </c>
      <c r="E14" s="17">
        <f t="shared" si="0"/>
        <v>17368</v>
      </c>
      <c r="F14" s="9">
        <v>0</v>
      </c>
      <c r="G14" s="9">
        <v>0</v>
      </c>
      <c r="H14" s="9">
        <v>0</v>
      </c>
      <c r="I14" s="9">
        <v>0</v>
      </c>
      <c r="J14" s="21">
        <v>0</v>
      </c>
      <c r="K14" s="5">
        <f t="shared" si="1"/>
        <v>0</v>
      </c>
    </row>
    <row r="15" spans="1:26" x14ac:dyDescent="0.25">
      <c r="A15" s="15" t="s">
        <v>41</v>
      </c>
      <c r="B15" s="15">
        <v>3</v>
      </c>
      <c r="C15" s="15" t="s">
        <v>17</v>
      </c>
      <c r="D15" s="15">
        <f>VLOOKUP(C15,Szorzótábla!$A$1:$B$11,2,FALSE)</f>
        <v>260</v>
      </c>
      <c r="E15" s="17">
        <f t="shared" si="0"/>
        <v>780</v>
      </c>
      <c r="F15" s="9">
        <v>0</v>
      </c>
      <c r="G15" s="9">
        <v>0</v>
      </c>
      <c r="H15" s="9">
        <v>0</v>
      </c>
      <c r="I15" s="9">
        <v>0</v>
      </c>
      <c r="J15" s="21">
        <v>0</v>
      </c>
      <c r="K15" s="5">
        <f t="shared" si="1"/>
        <v>0</v>
      </c>
    </row>
    <row r="16" spans="1:26" x14ac:dyDescent="0.25">
      <c r="A16" s="15" t="s">
        <v>42</v>
      </c>
      <c r="B16" s="15">
        <v>563</v>
      </c>
      <c r="C16" s="15" t="s">
        <v>16</v>
      </c>
      <c r="D16" s="15">
        <f>VLOOKUP(C16,Szorzótábla!$A$1:$B$11,2,FALSE)</f>
        <v>365</v>
      </c>
      <c r="E16" s="17">
        <f t="shared" si="0"/>
        <v>205495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5">
        <f t="shared" si="1"/>
        <v>0</v>
      </c>
    </row>
    <row r="17" spans="1:11" ht="45" x14ac:dyDescent="0.25">
      <c r="A17" s="15" t="s">
        <v>43</v>
      </c>
      <c r="B17" s="15">
        <v>0</v>
      </c>
      <c r="C17" s="15" t="s">
        <v>16</v>
      </c>
      <c r="D17" s="15">
        <f>VLOOKUP(C17,Szorzótábla!$A$1:$B$11,2,FALSE)</f>
        <v>365</v>
      </c>
      <c r="E17" s="17">
        <f t="shared" si="0"/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5">
        <f t="shared" si="1"/>
        <v>0</v>
      </c>
    </row>
    <row r="18" spans="1:11" x14ac:dyDescent="0.25">
      <c r="A18" s="15" t="s">
        <v>44</v>
      </c>
      <c r="B18" s="15">
        <v>0</v>
      </c>
      <c r="C18" s="15" t="s">
        <v>16</v>
      </c>
      <c r="D18" s="15">
        <f>VLOOKUP(C18,Szorzótábla!$A$1:$B$11,2,FALSE)</f>
        <v>365</v>
      </c>
      <c r="E18" s="17">
        <f t="shared" si="0"/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5">
        <f t="shared" si="1"/>
        <v>0</v>
      </c>
    </row>
    <row r="19" spans="1:11" x14ac:dyDescent="0.25">
      <c r="A19" s="15" t="s">
        <v>45</v>
      </c>
      <c r="B19" s="15">
        <v>50</v>
      </c>
      <c r="C19" s="15" t="s">
        <v>16</v>
      </c>
      <c r="D19" s="15">
        <f>VLOOKUP(C19,Szorzótábla!$A$1:$B$11,2,FALSE)</f>
        <v>365</v>
      </c>
      <c r="E19" s="17">
        <f t="shared" si="0"/>
        <v>18250</v>
      </c>
      <c r="F19" s="9">
        <v>0</v>
      </c>
      <c r="G19" s="21">
        <v>0</v>
      </c>
      <c r="H19" s="21">
        <v>0</v>
      </c>
      <c r="I19" s="21">
        <v>0</v>
      </c>
      <c r="J19" s="21">
        <v>0</v>
      </c>
      <c r="K19" s="5">
        <f t="shared" si="1"/>
        <v>0</v>
      </c>
    </row>
    <row r="20" spans="1:11" x14ac:dyDescent="0.25">
      <c r="A20" s="15" t="s">
        <v>46</v>
      </c>
      <c r="B20" s="15">
        <v>50</v>
      </c>
      <c r="C20" s="15" t="s">
        <v>16</v>
      </c>
      <c r="D20" s="15">
        <f>VLOOKUP(C20,Szorzótábla!$A$1:$B$11,2,FALSE)</f>
        <v>365</v>
      </c>
      <c r="E20" s="17">
        <f t="shared" si="0"/>
        <v>18250</v>
      </c>
      <c r="F20" s="9">
        <v>0</v>
      </c>
      <c r="G20" s="9">
        <v>0</v>
      </c>
      <c r="H20" s="9">
        <v>0</v>
      </c>
      <c r="I20" s="9">
        <v>0</v>
      </c>
      <c r="J20" s="21">
        <v>0</v>
      </c>
      <c r="K20" s="5">
        <f t="shared" si="1"/>
        <v>0</v>
      </c>
    </row>
    <row r="21" spans="1:11" x14ac:dyDescent="0.25">
      <c r="A21" s="15" t="s">
        <v>47</v>
      </c>
      <c r="B21" s="15">
        <v>50</v>
      </c>
      <c r="C21" s="15" t="s">
        <v>27</v>
      </c>
      <c r="D21" s="15">
        <f>VLOOKUP(C21,Szorzótábla!$A$1:$B$11,2,FALSE)</f>
        <v>1300</v>
      </c>
      <c r="E21" s="17">
        <f t="shared" si="0"/>
        <v>65000</v>
      </c>
      <c r="F21" s="9">
        <v>0</v>
      </c>
      <c r="G21" s="21">
        <v>0</v>
      </c>
      <c r="H21" s="21">
        <v>0</v>
      </c>
      <c r="I21" s="21">
        <v>0</v>
      </c>
      <c r="J21" s="21">
        <v>0</v>
      </c>
      <c r="K21" s="5">
        <f t="shared" si="1"/>
        <v>0</v>
      </c>
    </row>
    <row r="22" spans="1:11" x14ac:dyDescent="0.25">
      <c r="A22" s="15" t="s">
        <v>48</v>
      </c>
      <c r="B22" s="15">
        <v>0</v>
      </c>
      <c r="C22" s="15" t="s">
        <v>16</v>
      </c>
      <c r="D22" s="15">
        <f>VLOOKUP(C22,Szorzótábla!$A$1:$B$11,2,FALSE)</f>
        <v>365</v>
      </c>
      <c r="E22" s="17">
        <f t="shared" si="0"/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5">
        <f t="shared" si="1"/>
        <v>0</v>
      </c>
    </row>
    <row r="23" spans="1:11" x14ac:dyDescent="0.25">
      <c r="A23" s="15" t="s">
        <v>49</v>
      </c>
      <c r="B23" s="15">
        <v>185</v>
      </c>
      <c r="C23" s="15" t="s">
        <v>16</v>
      </c>
      <c r="D23" s="15">
        <f>VLOOKUP(C23,Szorzótábla!$A$1:$B$11,2,FALSE)</f>
        <v>365</v>
      </c>
      <c r="E23" s="17">
        <f t="shared" si="0"/>
        <v>67525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5">
        <f t="shared" si="1"/>
        <v>0</v>
      </c>
    </row>
    <row r="24" spans="1:11" ht="30" x14ac:dyDescent="0.25">
      <c r="A24" s="15" t="s">
        <v>50</v>
      </c>
      <c r="B24" s="15">
        <v>65</v>
      </c>
      <c r="C24" s="15" t="s">
        <v>16</v>
      </c>
      <c r="D24" s="15">
        <f>VLOOKUP(C24,Szorzótábla!$A$1:$B$11,2,FALSE)</f>
        <v>365</v>
      </c>
      <c r="E24" s="17">
        <f t="shared" si="0"/>
        <v>23725</v>
      </c>
      <c r="F24" s="23">
        <v>0</v>
      </c>
      <c r="G24" s="23">
        <v>0</v>
      </c>
      <c r="H24" s="12">
        <v>0</v>
      </c>
      <c r="I24" s="23">
        <v>0</v>
      </c>
      <c r="J24" s="23">
        <v>0</v>
      </c>
      <c r="K24" s="5">
        <f t="shared" si="1"/>
        <v>0</v>
      </c>
    </row>
    <row r="25" spans="1:11" x14ac:dyDescent="0.25">
      <c r="A25" s="15" t="s">
        <v>51</v>
      </c>
      <c r="B25" s="15">
        <v>5</v>
      </c>
      <c r="C25" s="15" t="s">
        <v>17</v>
      </c>
      <c r="D25" s="15">
        <f>VLOOKUP(C25,Szorzótábla!$A$1:$B$11,2,FALSE)</f>
        <v>260</v>
      </c>
      <c r="E25" s="17">
        <f t="shared" si="0"/>
        <v>1300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5">
        <f t="shared" si="1"/>
        <v>0</v>
      </c>
    </row>
    <row r="26" spans="1:11" x14ac:dyDescent="0.25">
      <c r="A26" s="15" t="s">
        <v>52</v>
      </c>
      <c r="B26" s="15">
        <v>0</v>
      </c>
      <c r="C26" s="15" t="s">
        <v>16</v>
      </c>
      <c r="D26" s="15">
        <f>VLOOKUP(C26,Szorzótábla!$A$1:$B$11,2,FALSE)</f>
        <v>365</v>
      </c>
      <c r="E26" s="17">
        <f t="shared" si="0"/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5">
        <f t="shared" si="1"/>
        <v>0</v>
      </c>
    </row>
    <row r="27" spans="1:11" x14ac:dyDescent="0.25">
      <c r="A27" s="15" t="s">
        <v>53</v>
      </c>
      <c r="B27" s="15">
        <v>0</v>
      </c>
      <c r="C27" s="15" t="s">
        <v>18</v>
      </c>
      <c r="D27" s="15">
        <f>VLOOKUP(C27,Szorzótábla!$A$1:$B$11,2,FALSE)</f>
        <v>52</v>
      </c>
      <c r="E27" s="17">
        <f t="shared" si="0"/>
        <v>0</v>
      </c>
      <c r="F27" s="9">
        <v>0</v>
      </c>
      <c r="G27" s="21">
        <v>0</v>
      </c>
      <c r="H27" s="21">
        <v>0</v>
      </c>
      <c r="I27" s="21">
        <v>0</v>
      </c>
      <c r="J27" s="21">
        <v>0</v>
      </c>
      <c r="K27" s="5">
        <f t="shared" si="1"/>
        <v>0</v>
      </c>
    </row>
    <row r="28" spans="1:11" ht="30" x14ac:dyDescent="0.25">
      <c r="A28" s="15" t="s">
        <v>54</v>
      </c>
      <c r="B28" s="15">
        <v>0</v>
      </c>
      <c r="C28" s="15" t="s">
        <v>16</v>
      </c>
      <c r="D28" s="15">
        <f>VLOOKUP(C28,Szorzótábla!$A$1:$B$11,2,FALSE)</f>
        <v>365</v>
      </c>
      <c r="E28" s="17">
        <f t="shared" si="0"/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5">
        <f t="shared" si="1"/>
        <v>0</v>
      </c>
    </row>
    <row r="29" spans="1:11" x14ac:dyDescent="0.25">
      <c r="A29" s="15" t="s">
        <v>55</v>
      </c>
      <c r="B29" s="15">
        <v>0</v>
      </c>
      <c r="C29" s="15" t="s">
        <v>17</v>
      </c>
      <c r="D29" s="15">
        <f>VLOOKUP(C29,Szorzótábla!$A$1:$B$11,2,FALSE)</f>
        <v>260</v>
      </c>
      <c r="E29" s="17">
        <f t="shared" si="0"/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5">
        <f t="shared" si="1"/>
        <v>0</v>
      </c>
    </row>
    <row r="30" spans="1:11" x14ac:dyDescent="0.25">
      <c r="A30" s="15" t="s">
        <v>56</v>
      </c>
      <c r="B30" s="15">
        <v>0</v>
      </c>
      <c r="C30" s="15" t="s">
        <v>16</v>
      </c>
      <c r="D30" s="15">
        <f>VLOOKUP(C30,Szorzótábla!$A$1:$B$11,2,FALSE)</f>
        <v>365</v>
      </c>
      <c r="E30" s="17">
        <f t="shared" si="0"/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5">
        <f t="shared" si="1"/>
        <v>0</v>
      </c>
    </row>
    <row r="31" spans="1:11" x14ac:dyDescent="0.25">
      <c r="A31" s="25" t="s">
        <v>57</v>
      </c>
      <c r="B31" s="25">
        <v>500</v>
      </c>
      <c r="C31" s="15" t="s">
        <v>21</v>
      </c>
      <c r="D31" s="15">
        <f>VLOOKUP(C31,Szorzótábla!$A$1:$B$11,2,FALSE)</f>
        <v>2</v>
      </c>
      <c r="E31" s="17">
        <f t="shared" si="0"/>
        <v>1000</v>
      </c>
      <c r="F31" s="9">
        <v>0</v>
      </c>
      <c r="G31" s="21">
        <v>0</v>
      </c>
      <c r="H31" s="21">
        <v>0</v>
      </c>
      <c r="I31" s="21">
        <v>0</v>
      </c>
      <c r="J31" s="21">
        <v>0</v>
      </c>
      <c r="K31" s="5">
        <f t="shared" si="1"/>
        <v>0</v>
      </c>
    </row>
    <row r="32" spans="1:11" ht="30" x14ac:dyDescent="0.25">
      <c r="A32" s="25" t="s">
        <v>58</v>
      </c>
      <c r="B32" s="25">
        <v>0</v>
      </c>
      <c r="C32" s="15" t="s">
        <v>23</v>
      </c>
      <c r="D32" s="15">
        <f>VLOOKUP(C32,Szorzótábla!$A$1:$B$11,2,FALSE)</f>
        <v>1</v>
      </c>
      <c r="E32" s="17">
        <f t="shared" si="0"/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5">
        <f t="shared" si="1"/>
        <v>0</v>
      </c>
    </row>
    <row r="33" spans="1:11" x14ac:dyDescent="0.25">
      <c r="A33" s="25" t="s">
        <v>59</v>
      </c>
      <c r="B33" s="25">
        <v>5</v>
      </c>
      <c r="C33" s="15" t="s">
        <v>16</v>
      </c>
      <c r="D33" s="15">
        <f>VLOOKUP(C33,Szorzótábla!$A$1:$B$11,2,FALSE)</f>
        <v>365</v>
      </c>
      <c r="E33" s="17">
        <f t="shared" si="0"/>
        <v>1825</v>
      </c>
      <c r="F33" s="9">
        <v>0</v>
      </c>
      <c r="G33" s="21">
        <v>0</v>
      </c>
      <c r="H33" s="21">
        <v>0</v>
      </c>
      <c r="I33" s="21">
        <v>0</v>
      </c>
      <c r="J33" s="21">
        <v>0</v>
      </c>
      <c r="K33" s="5">
        <f t="shared" si="1"/>
        <v>0</v>
      </c>
    </row>
    <row r="34" spans="1:11" x14ac:dyDescent="0.25">
      <c r="A34" s="25" t="s">
        <v>60</v>
      </c>
      <c r="B34" s="25">
        <v>0</v>
      </c>
      <c r="C34" s="15" t="s">
        <v>23</v>
      </c>
      <c r="D34" s="15">
        <f>VLOOKUP(C34,Szorzótábla!$A$1:$B$11,2,FALSE)</f>
        <v>1</v>
      </c>
      <c r="E34" s="17">
        <f t="shared" si="0"/>
        <v>0</v>
      </c>
      <c r="F34" s="9">
        <v>0</v>
      </c>
      <c r="G34" s="21">
        <v>0</v>
      </c>
      <c r="H34" s="21">
        <v>0</v>
      </c>
      <c r="I34" s="21">
        <v>0</v>
      </c>
      <c r="J34" s="21">
        <v>0</v>
      </c>
      <c r="K34" s="5">
        <f t="shared" si="1"/>
        <v>0</v>
      </c>
    </row>
    <row r="35" spans="1:11" x14ac:dyDescent="0.25">
      <c r="A35" s="25" t="s">
        <v>61</v>
      </c>
      <c r="B35" s="25">
        <v>633</v>
      </c>
      <c r="C35" s="15" t="s">
        <v>19</v>
      </c>
      <c r="D35" s="15">
        <f>VLOOKUP(C35,Szorzótábla!$A$1:$B$11,2,FALSE)</f>
        <v>12</v>
      </c>
      <c r="E35" s="17">
        <f t="shared" si="0"/>
        <v>7596</v>
      </c>
      <c r="F35" s="9">
        <v>0</v>
      </c>
      <c r="G35" s="21">
        <v>0</v>
      </c>
      <c r="H35" s="21">
        <v>0</v>
      </c>
      <c r="I35" s="21">
        <v>0</v>
      </c>
      <c r="J35" s="21">
        <v>0</v>
      </c>
      <c r="K35" s="5">
        <f t="shared" si="1"/>
        <v>0</v>
      </c>
    </row>
    <row r="36" spans="1:11" x14ac:dyDescent="0.25">
      <c r="A36" s="25" t="s">
        <v>62</v>
      </c>
      <c r="B36" s="25">
        <v>32</v>
      </c>
      <c r="C36" s="15" t="s">
        <v>20</v>
      </c>
      <c r="D36" s="15">
        <f>VLOOKUP(C36,Szorzótábla!$A$1:$B$11,2,FALSE)</f>
        <v>4</v>
      </c>
      <c r="E36" s="17">
        <f t="shared" si="0"/>
        <v>128</v>
      </c>
      <c r="F36" s="23">
        <v>0</v>
      </c>
      <c r="G36" s="21">
        <v>0</v>
      </c>
      <c r="H36" s="21">
        <v>0</v>
      </c>
      <c r="I36" s="21">
        <v>0</v>
      </c>
      <c r="J36" s="21">
        <v>0</v>
      </c>
      <c r="K36" s="5">
        <f t="shared" si="1"/>
        <v>0</v>
      </c>
    </row>
    <row r="37" spans="1:11" ht="30" x14ac:dyDescent="0.25">
      <c r="A37" s="25" t="s">
        <v>63</v>
      </c>
      <c r="B37" s="25">
        <v>32</v>
      </c>
      <c r="C37" s="15" t="s">
        <v>21</v>
      </c>
      <c r="D37" s="15">
        <f>VLOOKUP(C37,Szorzótábla!$A$1:$B$11,2,FALSE)</f>
        <v>2</v>
      </c>
      <c r="E37" s="17">
        <f t="shared" si="0"/>
        <v>64</v>
      </c>
      <c r="F37" s="23">
        <v>0</v>
      </c>
      <c r="G37" s="21">
        <v>0</v>
      </c>
      <c r="H37" s="21">
        <v>0</v>
      </c>
      <c r="I37" s="21">
        <v>0</v>
      </c>
      <c r="J37" s="21">
        <v>0</v>
      </c>
      <c r="K37" s="5">
        <f t="shared" si="1"/>
        <v>0</v>
      </c>
    </row>
    <row r="38" spans="1:11" ht="30" x14ac:dyDescent="0.25">
      <c r="A38" s="25" t="s">
        <v>64</v>
      </c>
      <c r="B38" s="25">
        <v>32</v>
      </c>
      <c r="C38" s="15" t="s">
        <v>21</v>
      </c>
      <c r="D38" s="15">
        <f>VLOOKUP(C38,Szorzótábla!$A$1:$B$11,2,FALSE)</f>
        <v>2</v>
      </c>
      <c r="E38" s="17">
        <f t="shared" si="0"/>
        <v>64</v>
      </c>
      <c r="F38" s="23">
        <v>0</v>
      </c>
      <c r="G38" s="21">
        <v>0</v>
      </c>
      <c r="H38" s="21">
        <v>0</v>
      </c>
      <c r="I38" s="21">
        <v>0</v>
      </c>
      <c r="J38" s="21">
        <v>0</v>
      </c>
      <c r="K38" s="5">
        <f t="shared" si="1"/>
        <v>0</v>
      </c>
    </row>
    <row r="39" spans="1:11" x14ac:dyDescent="0.25">
      <c r="A39" s="25" t="s">
        <v>65</v>
      </c>
      <c r="B39" s="25">
        <v>16</v>
      </c>
      <c r="C39" s="15" t="s">
        <v>16</v>
      </c>
      <c r="D39" s="15">
        <f>VLOOKUP(C39,Szorzótábla!$A$1:$B$11,2,FALSE)</f>
        <v>365</v>
      </c>
      <c r="E39" s="17">
        <f t="shared" si="0"/>
        <v>5840</v>
      </c>
      <c r="F39" s="28">
        <v>0</v>
      </c>
      <c r="G39" s="21">
        <v>0</v>
      </c>
      <c r="H39" s="21">
        <v>0</v>
      </c>
      <c r="I39" s="21">
        <v>0</v>
      </c>
      <c r="J39" s="21">
        <v>0</v>
      </c>
      <c r="K39" s="5">
        <f t="shared" si="1"/>
        <v>0</v>
      </c>
    </row>
    <row r="40" spans="1:11" x14ac:dyDescent="0.25">
      <c r="A40" s="25" t="s">
        <v>66</v>
      </c>
      <c r="B40" s="25"/>
      <c r="C40" s="15" t="s">
        <v>18</v>
      </c>
      <c r="D40" s="15">
        <f>VLOOKUP(C40,Szorzótábla!$A$1:$B$11,2,FALSE)</f>
        <v>52</v>
      </c>
      <c r="E40" s="17">
        <f t="shared" si="0"/>
        <v>0</v>
      </c>
      <c r="F40" s="9"/>
      <c r="G40" s="10">
        <v>0</v>
      </c>
      <c r="H40" s="10">
        <v>0</v>
      </c>
      <c r="I40" s="10">
        <v>0</v>
      </c>
      <c r="J40" s="11">
        <v>0</v>
      </c>
      <c r="K40" s="5">
        <f t="shared" si="1"/>
        <v>0</v>
      </c>
    </row>
    <row r="41" spans="1:11" x14ac:dyDescent="0.25">
      <c r="A41" s="15" t="s">
        <v>10</v>
      </c>
      <c r="B41" s="15">
        <f>SUM(B3:B30)</f>
        <v>3613</v>
      </c>
      <c r="C41" s="15"/>
      <c r="D41" s="15"/>
      <c r="E41" s="17">
        <f t="shared" si="0"/>
        <v>0</v>
      </c>
      <c r="F41" s="4" t="s">
        <v>10</v>
      </c>
      <c r="G41" s="4"/>
      <c r="H41" s="4"/>
      <c r="I41" s="4"/>
      <c r="J41" s="4"/>
      <c r="K41" s="5">
        <f>SUM(K3:K39)</f>
        <v>0</v>
      </c>
    </row>
  </sheetData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Szorzótábla!$A$1:$A$11</xm:f>
          </x14:formula1>
          <xm:sqref>C3:C40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42"/>
  <sheetViews>
    <sheetView windowProtection="1" topLeftCell="A25" workbookViewId="0">
      <selection activeCell="G28" sqref="G28"/>
    </sheetView>
  </sheetViews>
  <sheetFormatPr defaultRowHeight="15" x14ac:dyDescent="0.25"/>
  <cols>
    <col min="1" max="1" width="46.5703125" style="2" customWidth="1"/>
    <col min="2" max="2" width="15.7109375" style="2" customWidth="1"/>
    <col min="3" max="3" width="26.140625" style="2" customWidth="1"/>
    <col min="4" max="4" width="12.28515625" style="2" customWidth="1"/>
    <col min="5" max="5" width="13.5703125" style="18" customWidth="1"/>
    <col min="6" max="6" width="13.7109375" style="14" customWidth="1"/>
    <col min="7" max="7" width="11.28515625" style="14" customWidth="1"/>
    <col min="8" max="8" width="11.5703125" style="14" customWidth="1"/>
    <col min="9" max="9" width="11.85546875" style="14" customWidth="1"/>
    <col min="10" max="10" width="12.85546875" style="14" customWidth="1"/>
    <col min="11" max="11" width="11.7109375" style="14" customWidth="1"/>
    <col min="12" max="16384" width="9.140625" style="14"/>
  </cols>
  <sheetData>
    <row r="1" spans="1:26" s="1" customFormat="1" ht="57" customHeight="1" x14ac:dyDescent="0.25">
      <c r="A1" s="7" t="s">
        <v>74</v>
      </c>
      <c r="B1" s="13" t="s">
        <v>26</v>
      </c>
      <c r="C1" s="13" t="s">
        <v>13</v>
      </c>
      <c r="D1" s="13" t="s">
        <v>13</v>
      </c>
      <c r="E1" s="16" t="s">
        <v>15</v>
      </c>
      <c r="F1" s="7" t="s">
        <v>0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Z1" s="14"/>
    </row>
    <row r="2" spans="1:26" s="6" customFormat="1" x14ac:dyDescent="0.25">
      <c r="A2" s="7" t="s">
        <v>6</v>
      </c>
      <c r="B2" s="13" t="s">
        <v>12</v>
      </c>
      <c r="C2" s="13" t="s">
        <v>25</v>
      </c>
      <c r="D2" s="13" t="s">
        <v>14</v>
      </c>
      <c r="E2" s="16" t="s">
        <v>7</v>
      </c>
      <c r="F2" s="8" t="s">
        <v>8</v>
      </c>
      <c r="G2" s="8" t="s">
        <v>8</v>
      </c>
      <c r="H2" s="8" t="s">
        <v>8</v>
      </c>
      <c r="I2" s="8" t="s">
        <v>8</v>
      </c>
      <c r="J2" s="8" t="s">
        <v>8</v>
      </c>
      <c r="K2" s="8" t="s">
        <v>9</v>
      </c>
      <c r="Z2" s="14"/>
    </row>
    <row r="3" spans="1:26" x14ac:dyDescent="0.25">
      <c r="A3" s="15" t="s">
        <v>29</v>
      </c>
      <c r="B3" s="15">
        <v>8881</v>
      </c>
      <c r="C3" s="15" t="s">
        <v>22</v>
      </c>
      <c r="D3" s="15">
        <f>VLOOKUP(C3,Szorzótábla!$A$1:$B$11,2,FALSE)</f>
        <v>220</v>
      </c>
      <c r="E3" s="17">
        <f>B3*D3</f>
        <v>1953820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5">
        <f>E3*(F3+G3/30+H3/90+I3/180+J3/365)</f>
        <v>0</v>
      </c>
    </row>
    <row r="4" spans="1:26" x14ac:dyDescent="0.25">
      <c r="A4" s="15" t="s">
        <v>30</v>
      </c>
      <c r="B4" s="15">
        <v>0</v>
      </c>
      <c r="C4" s="15" t="s">
        <v>16</v>
      </c>
      <c r="D4" s="15">
        <f>VLOOKUP(C4,Szorzótábla!$A$1:$B$11,2,FALSE)</f>
        <v>365</v>
      </c>
      <c r="E4" s="17">
        <f t="shared" ref="E4:E41" si="0">B4*D4</f>
        <v>0</v>
      </c>
      <c r="F4" s="20">
        <v>0</v>
      </c>
      <c r="G4" s="20">
        <v>0</v>
      </c>
      <c r="H4" s="20">
        <v>0</v>
      </c>
      <c r="I4" s="20">
        <v>0</v>
      </c>
      <c r="J4" s="21">
        <v>0</v>
      </c>
      <c r="K4" s="5">
        <f t="shared" ref="K4:K40" si="1">E4*(F4+G4/30+H4/90+I4/180+J4/365)</f>
        <v>0</v>
      </c>
    </row>
    <row r="5" spans="1:26" x14ac:dyDescent="0.25">
      <c r="A5" s="15" t="s">
        <v>31</v>
      </c>
      <c r="B5" s="15">
        <v>4832</v>
      </c>
      <c r="C5" s="15" t="s">
        <v>22</v>
      </c>
      <c r="D5" s="15">
        <f>VLOOKUP(C5,Szorzótábla!$A$1:$B$11,2,FALSE)</f>
        <v>220</v>
      </c>
      <c r="E5" s="17">
        <f t="shared" si="0"/>
        <v>1063040</v>
      </c>
      <c r="F5" s="23">
        <v>0</v>
      </c>
      <c r="G5" s="20">
        <v>0</v>
      </c>
      <c r="H5" s="20">
        <v>0</v>
      </c>
      <c r="I5" s="20">
        <v>0</v>
      </c>
      <c r="J5" s="21">
        <v>0</v>
      </c>
      <c r="K5" s="5">
        <f t="shared" si="1"/>
        <v>0</v>
      </c>
    </row>
    <row r="6" spans="1:26" x14ac:dyDescent="0.25">
      <c r="A6" s="15" t="s">
        <v>32</v>
      </c>
      <c r="B6" s="15">
        <v>8178</v>
      </c>
      <c r="C6" s="15" t="s">
        <v>22</v>
      </c>
      <c r="D6" s="15">
        <f>VLOOKUP(C6,Szorzótábla!$A$1:$B$11,2,FALSE)</f>
        <v>220</v>
      </c>
      <c r="E6" s="17">
        <f t="shared" si="0"/>
        <v>1799160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5">
        <f t="shared" si="1"/>
        <v>0</v>
      </c>
    </row>
    <row r="7" spans="1:26" x14ac:dyDescent="0.25">
      <c r="A7" s="15" t="s">
        <v>33</v>
      </c>
      <c r="B7" s="15">
        <v>156</v>
      </c>
      <c r="C7" s="15" t="s">
        <v>16</v>
      </c>
      <c r="D7" s="15">
        <f>VLOOKUP(C7,Szorzótábla!$A$1:$B$11,2,FALSE)</f>
        <v>365</v>
      </c>
      <c r="E7" s="17">
        <f t="shared" si="0"/>
        <v>56940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5">
        <f t="shared" si="1"/>
        <v>0</v>
      </c>
    </row>
    <row r="8" spans="1:26" x14ac:dyDescent="0.25">
      <c r="A8" s="15" t="s">
        <v>34</v>
      </c>
      <c r="B8" s="15">
        <v>2140</v>
      </c>
      <c r="C8" s="15" t="s">
        <v>22</v>
      </c>
      <c r="D8" s="15">
        <f>VLOOKUP(C8,Szorzótábla!$A$1:$B$11,2,FALSE)</f>
        <v>220</v>
      </c>
      <c r="E8" s="17">
        <f t="shared" si="0"/>
        <v>470800</v>
      </c>
      <c r="F8" s="9">
        <v>0</v>
      </c>
      <c r="G8" s="9">
        <v>0</v>
      </c>
      <c r="H8" s="9">
        <v>0</v>
      </c>
      <c r="I8" s="9">
        <v>0</v>
      </c>
      <c r="J8" s="21">
        <v>0</v>
      </c>
      <c r="K8" s="5">
        <f t="shared" si="1"/>
        <v>0</v>
      </c>
    </row>
    <row r="9" spans="1:26" ht="16.5" customHeight="1" x14ac:dyDescent="0.25">
      <c r="A9" s="15" t="s">
        <v>35</v>
      </c>
      <c r="B9" s="15">
        <v>1775</v>
      </c>
      <c r="C9" s="15" t="s">
        <v>16</v>
      </c>
      <c r="D9" s="15">
        <f>VLOOKUP(C9,Szorzótábla!$A$1:$B$11,2,FALSE)</f>
        <v>365</v>
      </c>
      <c r="E9" s="17">
        <f t="shared" si="0"/>
        <v>647875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5">
        <f t="shared" si="1"/>
        <v>0</v>
      </c>
    </row>
    <row r="10" spans="1:26" x14ac:dyDescent="0.25">
      <c r="A10" s="15" t="s">
        <v>36</v>
      </c>
      <c r="B10" s="15">
        <v>150</v>
      </c>
      <c r="C10" s="15" t="s">
        <v>16</v>
      </c>
      <c r="D10" s="15">
        <f>VLOOKUP(C10,Szorzótábla!$A$1:$B$11,2,FALSE)</f>
        <v>365</v>
      </c>
      <c r="E10" s="17">
        <f t="shared" si="0"/>
        <v>54750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5">
        <f t="shared" si="1"/>
        <v>0</v>
      </c>
    </row>
    <row r="11" spans="1:26" ht="14.25" customHeight="1" x14ac:dyDescent="0.25">
      <c r="A11" s="15" t="s">
        <v>37</v>
      </c>
      <c r="B11" s="15">
        <v>5304</v>
      </c>
      <c r="C11" s="15" t="s">
        <v>17</v>
      </c>
      <c r="D11" s="15">
        <f>VLOOKUP(C11,Szorzótábla!$A$1:$B$11,2,FALSE)</f>
        <v>260</v>
      </c>
      <c r="E11" s="17">
        <f t="shared" si="0"/>
        <v>1379040</v>
      </c>
      <c r="F11" s="9">
        <v>0</v>
      </c>
      <c r="G11" s="9">
        <v>0</v>
      </c>
      <c r="H11" s="9">
        <v>0</v>
      </c>
      <c r="I11" s="9">
        <v>0</v>
      </c>
      <c r="J11" s="21">
        <v>0</v>
      </c>
      <c r="K11" s="5">
        <f t="shared" si="1"/>
        <v>0</v>
      </c>
    </row>
    <row r="12" spans="1:26" x14ac:dyDescent="0.25">
      <c r="A12" s="15" t="s">
        <v>38</v>
      </c>
      <c r="B12" s="15">
        <v>2085</v>
      </c>
      <c r="C12" s="15" t="s">
        <v>22</v>
      </c>
      <c r="D12" s="15">
        <f>VLOOKUP(C12,Szorzótábla!$A$1:$B$11,2,FALSE)</f>
        <v>220</v>
      </c>
      <c r="E12" s="17">
        <f t="shared" si="0"/>
        <v>458700</v>
      </c>
      <c r="F12" s="9">
        <v>0</v>
      </c>
      <c r="G12" s="9">
        <v>0</v>
      </c>
      <c r="H12" s="9">
        <v>0</v>
      </c>
      <c r="I12" s="9">
        <v>0</v>
      </c>
      <c r="J12" s="21">
        <v>0</v>
      </c>
      <c r="K12" s="5">
        <f t="shared" si="1"/>
        <v>0</v>
      </c>
    </row>
    <row r="13" spans="1:26" x14ac:dyDescent="0.25">
      <c r="A13" s="15" t="s">
        <v>39</v>
      </c>
      <c r="B13" s="15">
        <v>637</v>
      </c>
      <c r="C13" s="15" t="s">
        <v>22</v>
      </c>
      <c r="D13" s="15">
        <f>VLOOKUP(C13,Szorzótábla!$A$1:$B$11,2,FALSE)</f>
        <v>220</v>
      </c>
      <c r="E13" s="17">
        <f t="shared" si="0"/>
        <v>140140</v>
      </c>
      <c r="F13" s="9">
        <v>0</v>
      </c>
      <c r="G13" s="9">
        <v>0</v>
      </c>
      <c r="H13" s="21">
        <v>0</v>
      </c>
      <c r="I13" s="9">
        <v>0</v>
      </c>
      <c r="J13" s="9">
        <v>0</v>
      </c>
      <c r="K13" s="5">
        <f t="shared" si="1"/>
        <v>0</v>
      </c>
    </row>
    <row r="14" spans="1:26" x14ac:dyDescent="0.25">
      <c r="A14" s="15" t="s">
        <v>40</v>
      </c>
      <c r="B14" s="15">
        <v>2023</v>
      </c>
      <c r="C14" s="15" t="s">
        <v>22</v>
      </c>
      <c r="D14" s="15">
        <f>VLOOKUP(C14,Szorzótábla!$A$1:$B$11,2,FALSE)</f>
        <v>220</v>
      </c>
      <c r="E14" s="17">
        <f t="shared" si="0"/>
        <v>445060</v>
      </c>
      <c r="F14" s="9">
        <v>0</v>
      </c>
      <c r="G14" s="9">
        <v>0</v>
      </c>
      <c r="H14" s="9">
        <v>0</v>
      </c>
      <c r="I14" s="9">
        <v>0</v>
      </c>
      <c r="J14" s="21">
        <v>0</v>
      </c>
      <c r="K14" s="5">
        <f t="shared" si="1"/>
        <v>0</v>
      </c>
    </row>
    <row r="15" spans="1:26" x14ac:dyDescent="0.25">
      <c r="A15" s="15" t="s">
        <v>41</v>
      </c>
      <c r="B15" s="15">
        <v>0</v>
      </c>
      <c r="C15" s="15" t="s">
        <v>17</v>
      </c>
      <c r="D15" s="15">
        <f>VLOOKUP(C15,Szorzótábla!$A$1:$B$11,2,FALSE)</f>
        <v>260</v>
      </c>
      <c r="E15" s="17">
        <f t="shared" si="0"/>
        <v>0</v>
      </c>
      <c r="F15" s="20">
        <v>0</v>
      </c>
      <c r="G15" s="20">
        <v>0</v>
      </c>
      <c r="H15" s="20">
        <v>0</v>
      </c>
      <c r="I15" s="20">
        <v>0</v>
      </c>
      <c r="J15" s="21">
        <v>0</v>
      </c>
      <c r="K15" s="5">
        <f t="shared" si="1"/>
        <v>0</v>
      </c>
    </row>
    <row r="16" spans="1:26" x14ac:dyDescent="0.25">
      <c r="A16" s="15" t="s">
        <v>42</v>
      </c>
      <c r="B16" s="15">
        <v>0</v>
      </c>
      <c r="C16" s="15" t="s">
        <v>16</v>
      </c>
      <c r="D16" s="15">
        <f>VLOOKUP(C16,Szorzótábla!$A$1:$B$11,2,FALSE)</f>
        <v>365</v>
      </c>
      <c r="E16" s="17">
        <f t="shared" si="0"/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5">
        <f t="shared" si="1"/>
        <v>0</v>
      </c>
    </row>
    <row r="17" spans="1:11" ht="45" x14ac:dyDescent="0.25">
      <c r="A17" s="15" t="s">
        <v>43</v>
      </c>
      <c r="B17" s="15">
        <v>0</v>
      </c>
      <c r="C17" s="15" t="s">
        <v>16</v>
      </c>
      <c r="D17" s="15">
        <f>VLOOKUP(C17,Szorzótábla!$A$1:$B$11,2,FALSE)</f>
        <v>365</v>
      </c>
      <c r="E17" s="17">
        <f t="shared" si="0"/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5">
        <f t="shared" si="1"/>
        <v>0</v>
      </c>
    </row>
    <row r="18" spans="1:11" x14ac:dyDescent="0.25">
      <c r="A18" s="15" t="s">
        <v>44</v>
      </c>
      <c r="B18" s="15">
        <v>0</v>
      </c>
      <c r="C18" s="15" t="s">
        <v>16</v>
      </c>
      <c r="D18" s="15">
        <f>VLOOKUP(C18,Szorzótábla!$A$1:$B$11,2,FALSE)</f>
        <v>365</v>
      </c>
      <c r="E18" s="17">
        <f t="shared" si="0"/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5">
        <f t="shared" si="1"/>
        <v>0</v>
      </c>
    </row>
    <row r="19" spans="1:11" x14ac:dyDescent="0.25">
      <c r="A19" s="15" t="s">
        <v>45</v>
      </c>
      <c r="B19" s="15">
        <v>0</v>
      </c>
      <c r="C19" s="15" t="s">
        <v>16</v>
      </c>
      <c r="D19" s="15">
        <f>VLOOKUP(C19,Szorzótábla!$A$1:$B$11,2,FALSE)</f>
        <v>365</v>
      </c>
      <c r="E19" s="17">
        <f t="shared" si="0"/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5">
        <f t="shared" si="1"/>
        <v>0</v>
      </c>
    </row>
    <row r="20" spans="1:11" x14ac:dyDescent="0.25">
      <c r="A20" s="15" t="s">
        <v>46</v>
      </c>
      <c r="B20" s="15">
        <v>0</v>
      </c>
      <c r="C20" s="15" t="s">
        <v>16</v>
      </c>
      <c r="D20" s="15">
        <f>VLOOKUP(C20,Szorzótábla!$A$1:$B$11,2,FALSE)</f>
        <v>365</v>
      </c>
      <c r="E20" s="17">
        <f t="shared" si="0"/>
        <v>0</v>
      </c>
      <c r="F20" s="20">
        <v>0</v>
      </c>
      <c r="G20" s="20">
        <v>0</v>
      </c>
      <c r="H20" s="20">
        <v>0</v>
      </c>
      <c r="I20" s="20">
        <v>0</v>
      </c>
      <c r="J20" s="21">
        <v>0</v>
      </c>
      <c r="K20" s="5">
        <f t="shared" si="1"/>
        <v>0</v>
      </c>
    </row>
    <row r="21" spans="1:11" x14ac:dyDescent="0.25">
      <c r="A21" s="15" t="s">
        <v>47</v>
      </c>
      <c r="B21" s="15">
        <v>0</v>
      </c>
      <c r="C21" s="15" t="s">
        <v>27</v>
      </c>
      <c r="D21" s="15">
        <f>VLOOKUP(C21,Szorzótábla!$A$1:$B$11,2,FALSE)</f>
        <v>1300</v>
      </c>
      <c r="E21" s="17">
        <f t="shared" si="0"/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5">
        <f t="shared" si="1"/>
        <v>0</v>
      </c>
    </row>
    <row r="22" spans="1:11" x14ac:dyDescent="0.25">
      <c r="A22" s="15" t="s">
        <v>48</v>
      </c>
      <c r="B22" s="15">
        <v>0</v>
      </c>
      <c r="C22" s="15" t="s">
        <v>16</v>
      </c>
      <c r="D22" s="15">
        <f>VLOOKUP(C22,Szorzótábla!$A$1:$B$11,2,FALSE)</f>
        <v>365</v>
      </c>
      <c r="E22" s="17">
        <f t="shared" si="0"/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5">
        <f t="shared" si="1"/>
        <v>0</v>
      </c>
    </row>
    <row r="23" spans="1:11" x14ac:dyDescent="0.25">
      <c r="A23" s="15" t="s">
        <v>49</v>
      </c>
      <c r="B23" s="15">
        <v>0</v>
      </c>
      <c r="C23" s="15" t="s">
        <v>16</v>
      </c>
      <c r="D23" s="15">
        <f>VLOOKUP(C23,Szorzótábla!$A$1:$B$11,2,FALSE)</f>
        <v>365</v>
      </c>
      <c r="E23" s="17">
        <f t="shared" si="0"/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5">
        <f t="shared" si="1"/>
        <v>0</v>
      </c>
    </row>
    <row r="24" spans="1:11" ht="30" x14ac:dyDescent="0.25">
      <c r="A24" s="15" t="s">
        <v>50</v>
      </c>
      <c r="B24" s="15">
        <v>0</v>
      </c>
      <c r="C24" s="15" t="s">
        <v>16</v>
      </c>
      <c r="D24" s="15">
        <f>VLOOKUP(C24,Szorzótábla!$A$1:$B$11,2,FALSE)</f>
        <v>365</v>
      </c>
      <c r="E24" s="17">
        <f t="shared" si="0"/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5">
        <f t="shared" si="1"/>
        <v>0</v>
      </c>
    </row>
    <row r="25" spans="1:11" x14ac:dyDescent="0.25">
      <c r="A25" s="15" t="s">
        <v>51</v>
      </c>
      <c r="B25" s="15">
        <v>2777</v>
      </c>
      <c r="C25" s="15" t="s">
        <v>17</v>
      </c>
      <c r="D25" s="15">
        <f>VLOOKUP(C25,Szorzótábla!$A$1:$B$11,2,FALSE)</f>
        <v>260</v>
      </c>
      <c r="E25" s="17">
        <f t="shared" si="0"/>
        <v>722020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5">
        <f t="shared" si="1"/>
        <v>0</v>
      </c>
    </row>
    <row r="26" spans="1:11" x14ac:dyDescent="0.25">
      <c r="A26" s="15" t="s">
        <v>52</v>
      </c>
      <c r="B26" s="15">
        <v>0</v>
      </c>
      <c r="C26" s="15" t="s">
        <v>16</v>
      </c>
      <c r="D26" s="15">
        <f>VLOOKUP(C26,Szorzótábla!$A$1:$B$11,2,FALSE)</f>
        <v>365</v>
      </c>
      <c r="E26" s="17">
        <f t="shared" si="0"/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5">
        <f t="shared" si="1"/>
        <v>0</v>
      </c>
    </row>
    <row r="27" spans="1:11" x14ac:dyDescent="0.25">
      <c r="A27" s="15" t="s">
        <v>53</v>
      </c>
      <c r="B27" s="15">
        <v>94</v>
      </c>
      <c r="C27" s="15" t="s">
        <v>18</v>
      </c>
      <c r="D27" s="15">
        <f>VLOOKUP(C27,Szorzótábla!$A$1:$B$11,2,FALSE)</f>
        <v>52</v>
      </c>
      <c r="E27" s="17">
        <f t="shared" si="0"/>
        <v>4888</v>
      </c>
      <c r="F27" s="23">
        <v>0</v>
      </c>
      <c r="G27" s="20">
        <v>0</v>
      </c>
      <c r="H27" s="20">
        <v>0</v>
      </c>
      <c r="I27" s="20">
        <v>0</v>
      </c>
      <c r="J27" s="21">
        <v>0</v>
      </c>
      <c r="K27" s="5">
        <f t="shared" si="1"/>
        <v>0</v>
      </c>
    </row>
    <row r="28" spans="1:11" ht="30" x14ac:dyDescent="0.25">
      <c r="A28" s="15" t="s">
        <v>54</v>
      </c>
      <c r="B28" s="15">
        <v>0</v>
      </c>
      <c r="C28" s="15" t="s">
        <v>16</v>
      </c>
      <c r="D28" s="15">
        <f>VLOOKUP(C28,Szorzótábla!$A$1:$B$11,2,FALSE)</f>
        <v>365</v>
      </c>
      <c r="E28" s="17">
        <f t="shared" si="0"/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5">
        <f t="shared" si="1"/>
        <v>0</v>
      </c>
    </row>
    <row r="29" spans="1:11" x14ac:dyDescent="0.25">
      <c r="A29" s="15" t="s">
        <v>55</v>
      </c>
      <c r="B29" s="15">
        <v>0</v>
      </c>
      <c r="C29" s="15" t="s">
        <v>17</v>
      </c>
      <c r="D29" s="15">
        <f>VLOOKUP(C29,Szorzótábla!$A$1:$B$11,2,FALSE)</f>
        <v>260</v>
      </c>
      <c r="E29" s="17">
        <f t="shared" si="0"/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5">
        <f t="shared" si="1"/>
        <v>0</v>
      </c>
    </row>
    <row r="30" spans="1:11" x14ac:dyDescent="0.25">
      <c r="A30" s="15" t="s">
        <v>56</v>
      </c>
      <c r="B30" s="15">
        <v>0</v>
      </c>
      <c r="C30" s="15" t="s">
        <v>16</v>
      </c>
      <c r="D30" s="15">
        <f>VLOOKUP(C30,Szorzótábla!$A$1:$B$11,2,FALSE)</f>
        <v>365</v>
      </c>
      <c r="E30" s="17">
        <f t="shared" si="0"/>
        <v>0</v>
      </c>
      <c r="F30" s="20">
        <v>0</v>
      </c>
      <c r="G30" s="20">
        <v>0</v>
      </c>
      <c r="H30" s="20">
        <v>0</v>
      </c>
      <c r="I30" s="20">
        <v>0</v>
      </c>
      <c r="J30" s="21">
        <v>0</v>
      </c>
      <c r="K30" s="5">
        <f t="shared" si="1"/>
        <v>0</v>
      </c>
    </row>
    <row r="31" spans="1:11" x14ac:dyDescent="0.25">
      <c r="A31" s="25" t="s">
        <v>57</v>
      </c>
      <c r="B31" s="25">
        <v>500</v>
      </c>
      <c r="C31" s="15" t="s">
        <v>21</v>
      </c>
      <c r="D31" s="15">
        <f>VLOOKUP(C31,Szorzótábla!$A$1:$B$11,2,FALSE)</f>
        <v>2</v>
      </c>
      <c r="E31" s="17">
        <f t="shared" si="0"/>
        <v>1000</v>
      </c>
      <c r="F31" s="9">
        <v>0</v>
      </c>
      <c r="G31" s="20">
        <v>0</v>
      </c>
      <c r="H31" s="20">
        <v>0</v>
      </c>
      <c r="I31" s="20">
        <v>0</v>
      </c>
      <c r="J31" s="20">
        <v>0</v>
      </c>
      <c r="K31" s="5">
        <f t="shared" si="1"/>
        <v>0</v>
      </c>
    </row>
    <row r="32" spans="1:11" ht="30" x14ac:dyDescent="0.25">
      <c r="A32" s="25" t="s">
        <v>58</v>
      </c>
      <c r="B32" s="25">
        <v>100</v>
      </c>
      <c r="C32" s="15" t="s">
        <v>23</v>
      </c>
      <c r="D32" s="15">
        <f>VLOOKUP(C32,Szorzótábla!$A$1:$B$11,2,FALSE)</f>
        <v>1</v>
      </c>
      <c r="E32" s="17">
        <f t="shared" si="0"/>
        <v>100</v>
      </c>
      <c r="F32" s="23">
        <v>0</v>
      </c>
      <c r="G32" s="20">
        <v>0</v>
      </c>
      <c r="H32" s="20">
        <v>0</v>
      </c>
      <c r="I32" s="20">
        <v>0</v>
      </c>
      <c r="J32" s="20">
        <v>0</v>
      </c>
      <c r="K32" s="5">
        <f t="shared" si="1"/>
        <v>0</v>
      </c>
    </row>
    <row r="33" spans="1:11" x14ac:dyDescent="0.25">
      <c r="A33" s="25" t="s">
        <v>59</v>
      </c>
      <c r="B33" s="25">
        <v>0</v>
      </c>
      <c r="C33" s="15" t="s">
        <v>16</v>
      </c>
      <c r="D33" s="15">
        <f>VLOOKUP(C33,Szorzótábla!$A$1:$B$11,2,FALSE)</f>
        <v>365</v>
      </c>
      <c r="E33" s="17">
        <f t="shared" si="0"/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5">
        <f t="shared" si="1"/>
        <v>0</v>
      </c>
    </row>
    <row r="34" spans="1:11" x14ac:dyDescent="0.25">
      <c r="A34" s="25" t="s">
        <v>60</v>
      </c>
      <c r="B34" s="25">
        <v>1000</v>
      </c>
      <c r="C34" s="15" t="s">
        <v>23</v>
      </c>
      <c r="D34" s="15">
        <f>VLOOKUP(C34,Szorzótábla!$A$1:$B$11,2,FALSE)</f>
        <v>1</v>
      </c>
      <c r="E34" s="17">
        <f t="shared" si="0"/>
        <v>1000</v>
      </c>
      <c r="F34" s="9">
        <v>0</v>
      </c>
      <c r="G34" s="20">
        <v>0</v>
      </c>
      <c r="H34" s="20">
        <v>0</v>
      </c>
      <c r="I34" s="20">
        <v>0</v>
      </c>
      <c r="J34" s="20">
        <v>0</v>
      </c>
      <c r="K34" s="5">
        <f t="shared" si="1"/>
        <v>0</v>
      </c>
    </row>
    <row r="35" spans="1:11" x14ac:dyDescent="0.25">
      <c r="A35" s="25" t="s">
        <v>61</v>
      </c>
      <c r="B35" s="25">
        <v>0</v>
      </c>
      <c r="C35" s="15" t="s">
        <v>19</v>
      </c>
      <c r="D35" s="15">
        <f>VLOOKUP(C35,Szorzótábla!$A$1:$B$11,2,FALSE)</f>
        <v>12</v>
      </c>
      <c r="E35" s="17">
        <f t="shared" si="0"/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5">
        <f t="shared" si="1"/>
        <v>0</v>
      </c>
    </row>
    <row r="36" spans="1:11" x14ac:dyDescent="0.25">
      <c r="A36" s="25" t="s">
        <v>62</v>
      </c>
      <c r="B36" s="25">
        <v>130</v>
      </c>
      <c r="C36" s="15" t="s">
        <v>18</v>
      </c>
      <c r="D36" s="15">
        <f>VLOOKUP(C36,Szorzótábla!$A$1:$B$11,2,FALSE)</f>
        <v>52</v>
      </c>
      <c r="E36" s="17">
        <f t="shared" si="0"/>
        <v>6760</v>
      </c>
      <c r="F36" s="9">
        <v>0</v>
      </c>
      <c r="G36" s="20">
        <v>0</v>
      </c>
      <c r="H36" s="20">
        <v>0</v>
      </c>
      <c r="I36" s="20">
        <v>0</v>
      </c>
      <c r="J36" s="20">
        <v>0</v>
      </c>
      <c r="K36" s="5">
        <f t="shared" si="1"/>
        <v>0</v>
      </c>
    </row>
    <row r="37" spans="1:11" ht="30" x14ac:dyDescent="0.25">
      <c r="A37" s="25" t="s">
        <v>63</v>
      </c>
      <c r="B37" s="25">
        <v>130</v>
      </c>
      <c r="C37" s="15" t="s">
        <v>19</v>
      </c>
      <c r="D37" s="15">
        <f>VLOOKUP(C37,Szorzótábla!$A$1:$B$11,2,FALSE)</f>
        <v>12</v>
      </c>
      <c r="E37" s="17">
        <f t="shared" si="0"/>
        <v>1560</v>
      </c>
      <c r="F37" s="9">
        <v>0</v>
      </c>
      <c r="G37" s="20">
        <v>0</v>
      </c>
      <c r="H37" s="20">
        <v>0</v>
      </c>
      <c r="I37" s="20">
        <v>0</v>
      </c>
      <c r="J37" s="20">
        <v>0</v>
      </c>
      <c r="K37" s="5">
        <f t="shared" si="1"/>
        <v>0</v>
      </c>
    </row>
    <row r="38" spans="1:11" ht="30" x14ac:dyDescent="0.25">
      <c r="A38" s="25" t="s">
        <v>64</v>
      </c>
      <c r="B38" s="25">
        <v>130</v>
      </c>
      <c r="C38" s="15" t="s">
        <v>19</v>
      </c>
      <c r="D38" s="15">
        <f>VLOOKUP(C38,Szorzótábla!$A$1:$B$11,2,FALSE)</f>
        <v>12</v>
      </c>
      <c r="E38" s="17">
        <f t="shared" si="0"/>
        <v>1560</v>
      </c>
      <c r="F38" s="23">
        <v>0</v>
      </c>
      <c r="G38" s="20">
        <v>0</v>
      </c>
      <c r="H38" s="20">
        <v>0</v>
      </c>
      <c r="I38" s="20">
        <v>0</v>
      </c>
      <c r="J38" s="20">
        <v>0</v>
      </c>
      <c r="K38" s="5">
        <f t="shared" si="1"/>
        <v>0</v>
      </c>
    </row>
    <row r="39" spans="1:11" x14ac:dyDescent="0.25">
      <c r="A39" s="25" t="s">
        <v>65</v>
      </c>
      <c r="B39" s="25">
        <v>16</v>
      </c>
      <c r="C39" s="15" t="s">
        <v>16</v>
      </c>
      <c r="D39" s="15">
        <f>VLOOKUP(C39,Szorzótábla!$A$1:$B$11,2,FALSE)</f>
        <v>365</v>
      </c>
      <c r="E39" s="17">
        <f t="shared" si="0"/>
        <v>5840</v>
      </c>
      <c r="F39" s="22">
        <v>0</v>
      </c>
      <c r="G39" s="20">
        <v>0</v>
      </c>
      <c r="H39" s="20">
        <v>0</v>
      </c>
      <c r="I39" s="20">
        <v>0</v>
      </c>
      <c r="J39" s="20">
        <v>0</v>
      </c>
      <c r="K39" s="5">
        <f t="shared" si="1"/>
        <v>0</v>
      </c>
    </row>
    <row r="40" spans="1:11" x14ac:dyDescent="0.25">
      <c r="A40" s="25" t="s">
        <v>66</v>
      </c>
      <c r="B40" s="25"/>
      <c r="C40" s="15" t="s">
        <v>18</v>
      </c>
      <c r="D40" s="15">
        <f>VLOOKUP(C40,Szorzótábla!$A$1:$B$11,2,FALSE)</f>
        <v>52</v>
      </c>
      <c r="E40" s="17">
        <f t="shared" si="0"/>
        <v>0</v>
      </c>
      <c r="F40" s="9"/>
      <c r="G40" s="10">
        <v>0</v>
      </c>
      <c r="H40" s="10">
        <v>0</v>
      </c>
      <c r="I40" s="10">
        <v>0</v>
      </c>
      <c r="J40" s="11">
        <v>0</v>
      </c>
      <c r="K40" s="5">
        <f t="shared" si="1"/>
        <v>0</v>
      </c>
    </row>
    <row r="41" spans="1:11" x14ac:dyDescent="0.25">
      <c r="A41" s="15" t="s">
        <v>10</v>
      </c>
      <c r="B41" s="15">
        <f>SUM(B3:B30)</f>
        <v>39032</v>
      </c>
      <c r="C41" s="15"/>
      <c r="D41" s="15"/>
      <c r="E41" s="17">
        <f t="shared" si="0"/>
        <v>0</v>
      </c>
      <c r="F41" s="4" t="s">
        <v>10</v>
      </c>
      <c r="G41" s="4"/>
      <c r="H41" s="4"/>
      <c r="I41" s="4"/>
      <c r="J41" s="4"/>
      <c r="K41" s="5">
        <f>SUM(K3:K39)</f>
        <v>0</v>
      </c>
    </row>
    <row r="42" spans="1:11" x14ac:dyDescent="0.25">
      <c r="B42" s="2" t="s">
        <v>89</v>
      </c>
    </row>
  </sheetData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Szorzótábla!$A$1:$A$11</xm:f>
          </x14:formula1>
          <xm:sqref>C3:C40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41"/>
  <sheetViews>
    <sheetView windowProtection="1" topLeftCell="A4" workbookViewId="0">
      <selection activeCell="B35" sqref="B35"/>
    </sheetView>
  </sheetViews>
  <sheetFormatPr defaultRowHeight="15" x14ac:dyDescent="0.25"/>
  <cols>
    <col min="1" max="1" width="46.5703125" style="2" customWidth="1"/>
    <col min="2" max="2" width="15.7109375" style="2" customWidth="1"/>
    <col min="3" max="3" width="26.140625" style="2" customWidth="1"/>
    <col min="4" max="4" width="12.28515625" style="2" customWidth="1"/>
    <col min="5" max="5" width="13.5703125" style="18" customWidth="1"/>
    <col min="6" max="6" width="13.7109375" style="14" customWidth="1"/>
    <col min="7" max="7" width="11.28515625" style="14" customWidth="1"/>
    <col min="8" max="8" width="11.5703125" style="14" customWidth="1"/>
    <col min="9" max="9" width="11.85546875" style="14" customWidth="1"/>
    <col min="10" max="10" width="12.85546875" style="14" customWidth="1"/>
    <col min="11" max="11" width="11.7109375" style="14" customWidth="1"/>
    <col min="12" max="16384" width="9.140625" style="14"/>
  </cols>
  <sheetData>
    <row r="1" spans="1:26" s="1" customFormat="1" ht="57" customHeight="1" x14ac:dyDescent="0.25">
      <c r="A1" s="7" t="s">
        <v>76</v>
      </c>
      <c r="B1" s="13" t="s">
        <v>26</v>
      </c>
      <c r="C1" s="13" t="s">
        <v>13</v>
      </c>
      <c r="D1" s="13" t="s">
        <v>13</v>
      </c>
      <c r="E1" s="16" t="s">
        <v>15</v>
      </c>
      <c r="F1" s="7" t="s">
        <v>0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Z1" s="14"/>
    </row>
    <row r="2" spans="1:26" s="6" customFormat="1" x14ac:dyDescent="0.25">
      <c r="A2" s="7" t="s">
        <v>6</v>
      </c>
      <c r="B2" s="13" t="s">
        <v>12</v>
      </c>
      <c r="C2" s="13" t="s">
        <v>25</v>
      </c>
      <c r="D2" s="13" t="s">
        <v>14</v>
      </c>
      <c r="E2" s="16" t="s">
        <v>7</v>
      </c>
      <c r="F2" s="8" t="s">
        <v>8</v>
      </c>
      <c r="G2" s="8" t="s">
        <v>8</v>
      </c>
      <c r="H2" s="8" t="s">
        <v>8</v>
      </c>
      <c r="I2" s="8" t="s">
        <v>8</v>
      </c>
      <c r="J2" s="8" t="s">
        <v>8</v>
      </c>
      <c r="K2" s="8" t="s">
        <v>9</v>
      </c>
      <c r="Z2" s="14"/>
    </row>
    <row r="3" spans="1:26" x14ac:dyDescent="0.25">
      <c r="A3" s="15" t="s">
        <v>29</v>
      </c>
      <c r="B3" s="15">
        <v>7284</v>
      </c>
      <c r="C3" s="15" t="s">
        <v>17</v>
      </c>
      <c r="D3" s="15">
        <f>VLOOKUP(C3,Szorzótábla!$A$1:$B$11,2,FALSE)</f>
        <v>260</v>
      </c>
      <c r="E3" s="17">
        <f>B3*D3</f>
        <v>1893840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5">
        <f>E3*(F3+G3/30+H3/90+I3/180+J3/365)</f>
        <v>0</v>
      </c>
    </row>
    <row r="4" spans="1:26" x14ac:dyDescent="0.25">
      <c r="A4" s="15" t="s">
        <v>30</v>
      </c>
      <c r="B4" s="15">
        <v>0</v>
      </c>
      <c r="C4" s="15" t="s">
        <v>16</v>
      </c>
      <c r="D4" s="15">
        <f>VLOOKUP(C4,Szorzótábla!$A$1:$B$11,2,FALSE)</f>
        <v>365</v>
      </c>
      <c r="E4" s="17">
        <f t="shared" ref="E4:E41" si="0">B4*D4</f>
        <v>0</v>
      </c>
      <c r="F4" s="20">
        <v>0</v>
      </c>
      <c r="G4" s="20">
        <v>0</v>
      </c>
      <c r="H4" s="20">
        <v>0</v>
      </c>
      <c r="I4" s="20">
        <v>0</v>
      </c>
      <c r="J4" s="21">
        <v>0</v>
      </c>
      <c r="K4" s="5">
        <f t="shared" ref="K4:K40" si="1">E4*(F4+G4/30+H4/90+I4/180+J4/365)</f>
        <v>0</v>
      </c>
    </row>
    <row r="5" spans="1:26" x14ac:dyDescent="0.25">
      <c r="A5" s="15" t="s">
        <v>31</v>
      </c>
      <c r="B5" s="15">
        <v>1267</v>
      </c>
      <c r="C5" s="15" t="s">
        <v>17</v>
      </c>
      <c r="D5" s="15">
        <f>VLOOKUP(C5,Szorzótábla!$A$1:$B$11,2,FALSE)</f>
        <v>260</v>
      </c>
      <c r="E5" s="17">
        <f t="shared" si="0"/>
        <v>329420</v>
      </c>
      <c r="F5" s="9">
        <v>0</v>
      </c>
      <c r="G5" s="9">
        <v>0</v>
      </c>
      <c r="H5" s="9">
        <v>0</v>
      </c>
      <c r="I5" s="9">
        <v>0</v>
      </c>
      <c r="J5" s="21">
        <v>0</v>
      </c>
      <c r="K5" s="5">
        <f t="shared" si="1"/>
        <v>0</v>
      </c>
    </row>
    <row r="6" spans="1:26" x14ac:dyDescent="0.25">
      <c r="A6" s="15" t="s">
        <v>32</v>
      </c>
      <c r="B6" s="15">
        <v>2576</v>
      </c>
      <c r="C6" s="15" t="s">
        <v>17</v>
      </c>
      <c r="D6" s="15">
        <f>VLOOKUP(C6,Szorzótábla!$A$1:$B$11,2,FALSE)</f>
        <v>260</v>
      </c>
      <c r="E6" s="17">
        <f t="shared" si="0"/>
        <v>669760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5">
        <f t="shared" si="1"/>
        <v>0</v>
      </c>
    </row>
    <row r="7" spans="1:26" x14ac:dyDescent="0.25">
      <c r="A7" s="15" t="s">
        <v>33</v>
      </c>
      <c r="B7" s="15">
        <v>0</v>
      </c>
      <c r="C7" s="15" t="s">
        <v>16</v>
      </c>
      <c r="D7" s="15">
        <f>VLOOKUP(C7,Szorzótábla!$A$1:$B$11,2,FALSE)</f>
        <v>365</v>
      </c>
      <c r="E7" s="17">
        <f t="shared" si="0"/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5">
        <f t="shared" si="1"/>
        <v>0</v>
      </c>
    </row>
    <row r="8" spans="1:26" x14ac:dyDescent="0.25">
      <c r="A8" s="15" t="s">
        <v>34</v>
      </c>
      <c r="B8" s="15">
        <v>539</v>
      </c>
      <c r="C8" s="15" t="s">
        <v>17</v>
      </c>
      <c r="D8" s="15">
        <f>VLOOKUP(C8,Szorzótábla!$A$1:$B$11,2,FALSE)</f>
        <v>260</v>
      </c>
      <c r="E8" s="17">
        <f t="shared" si="0"/>
        <v>140140</v>
      </c>
      <c r="F8" s="9">
        <v>0</v>
      </c>
      <c r="G8" s="9">
        <v>0</v>
      </c>
      <c r="H8" s="9">
        <v>0</v>
      </c>
      <c r="I8" s="9">
        <v>0</v>
      </c>
      <c r="J8" s="21">
        <v>0</v>
      </c>
      <c r="K8" s="5">
        <f t="shared" si="1"/>
        <v>0</v>
      </c>
    </row>
    <row r="9" spans="1:26" ht="16.5" customHeight="1" x14ac:dyDescent="0.25">
      <c r="A9" s="15" t="s">
        <v>35</v>
      </c>
      <c r="B9" s="15">
        <v>1143</v>
      </c>
      <c r="C9" s="15" t="s">
        <v>17</v>
      </c>
      <c r="D9" s="15">
        <f>VLOOKUP(C9,Szorzótábla!$A$1:$B$11,2,FALSE)</f>
        <v>260</v>
      </c>
      <c r="E9" s="17">
        <f t="shared" si="0"/>
        <v>297180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5">
        <f t="shared" si="1"/>
        <v>0</v>
      </c>
    </row>
    <row r="10" spans="1:26" x14ac:dyDescent="0.25">
      <c r="A10" s="15" t="s">
        <v>36</v>
      </c>
      <c r="B10" s="15">
        <v>84</v>
      </c>
      <c r="C10" s="15" t="s">
        <v>16</v>
      </c>
      <c r="D10" s="15">
        <f>VLOOKUP(C10,Szorzótábla!$A$1:$B$11,2,FALSE)</f>
        <v>365</v>
      </c>
      <c r="E10" s="17">
        <f t="shared" si="0"/>
        <v>30660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5">
        <f t="shared" si="1"/>
        <v>0</v>
      </c>
    </row>
    <row r="11" spans="1:26" ht="14.25" customHeight="1" x14ac:dyDescent="0.25">
      <c r="A11" s="15" t="s">
        <v>37</v>
      </c>
      <c r="B11" s="15">
        <v>3003</v>
      </c>
      <c r="C11" s="15" t="s">
        <v>22</v>
      </c>
      <c r="D11" s="15">
        <f>VLOOKUP(C11,Szorzótábla!$A$1:$B$11,2,FALSE)</f>
        <v>220</v>
      </c>
      <c r="E11" s="17">
        <f t="shared" si="0"/>
        <v>660660</v>
      </c>
      <c r="F11" s="9">
        <v>0</v>
      </c>
      <c r="G11" s="9">
        <v>0</v>
      </c>
      <c r="H11" s="9">
        <v>0</v>
      </c>
      <c r="I11" s="9">
        <v>0</v>
      </c>
      <c r="J11" s="21">
        <v>0</v>
      </c>
      <c r="K11" s="5">
        <f t="shared" si="1"/>
        <v>0</v>
      </c>
    </row>
    <row r="12" spans="1:26" x14ac:dyDescent="0.25">
      <c r="A12" s="15" t="s">
        <v>38</v>
      </c>
      <c r="B12" s="15">
        <v>241</v>
      </c>
      <c r="C12" s="15" t="s">
        <v>22</v>
      </c>
      <c r="D12" s="15">
        <f>VLOOKUP(C12,Szorzótábla!$A$1:$B$11,2,FALSE)</f>
        <v>220</v>
      </c>
      <c r="E12" s="17">
        <f t="shared" si="0"/>
        <v>53020</v>
      </c>
      <c r="F12" s="9">
        <v>0</v>
      </c>
      <c r="G12" s="9">
        <v>0</v>
      </c>
      <c r="H12" s="9">
        <v>0</v>
      </c>
      <c r="I12" s="9">
        <v>0</v>
      </c>
      <c r="J12" s="21">
        <v>0</v>
      </c>
      <c r="K12" s="5">
        <f t="shared" si="1"/>
        <v>0</v>
      </c>
    </row>
    <row r="13" spans="1:26" x14ac:dyDescent="0.25">
      <c r="A13" s="15" t="s">
        <v>39</v>
      </c>
      <c r="B13" s="15">
        <v>210</v>
      </c>
      <c r="C13" s="15" t="s">
        <v>22</v>
      </c>
      <c r="D13" s="15">
        <f>VLOOKUP(C13,Szorzótábla!$A$1:$B$11,2,FALSE)</f>
        <v>220</v>
      </c>
      <c r="E13" s="17">
        <f t="shared" si="0"/>
        <v>46200</v>
      </c>
      <c r="F13" s="9">
        <v>0</v>
      </c>
      <c r="G13" s="9">
        <v>0</v>
      </c>
      <c r="H13" s="21">
        <v>0</v>
      </c>
      <c r="I13" s="9">
        <v>0</v>
      </c>
      <c r="J13" s="9">
        <v>0</v>
      </c>
      <c r="K13" s="5">
        <f t="shared" si="1"/>
        <v>0</v>
      </c>
    </row>
    <row r="14" spans="1:26" x14ac:dyDescent="0.25">
      <c r="A14" s="15" t="s">
        <v>40</v>
      </c>
      <c r="B14" s="15">
        <v>1814</v>
      </c>
      <c r="C14" s="15" t="s">
        <v>18</v>
      </c>
      <c r="D14" s="15">
        <f>VLOOKUP(C14,Szorzótábla!$A$1:$B$11,2,FALSE)</f>
        <v>52</v>
      </c>
      <c r="E14" s="17">
        <f t="shared" si="0"/>
        <v>94328</v>
      </c>
      <c r="F14" s="9">
        <v>0</v>
      </c>
      <c r="G14" s="9">
        <v>0</v>
      </c>
      <c r="H14" s="9">
        <v>0</v>
      </c>
      <c r="I14" s="9">
        <v>0</v>
      </c>
      <c r="J14" s="21">
        <v>0</v>
      </c>
      <c r="K14" s="5">
        <f t="shared" si="1"/>
        <v>0</v>
      </c>
    </row>
    <row r="15" spans="1:26" x14ac:dyDescent="0.25">
      <c r="A15" s="15" t="s">
        <v>41</v>
      </c>
      <c r="B15" s="15">
        <v>0</v>
      </c>
      <c r="C15" s="15" t="s">
        <v>17</v>
      </c>
      <c r="D15" s="15">
        <f>VLOOKUP(C15,Szorzótábla!$A$1:$B$11,2,FALSE)</f>
        <v>260</v>
      </c>
      <c r="E15" s="17">
        <f t="shared" si="0"/>
        <v>0</v>
      </c>
      <c r="F15" s="20">
        <v>0</v>
      </c>
      <c r="G15" s="20">
        <v>0</v>
      </c>
      <c r="H15" s="20">
        <v>0</v>
      </c>
      <c r="I15" s="20">
        <v>0</v>
      </c>
      <c r="J15" s="21">
        <v>0</v>
      </c>
      <c r="K15" s="5">
        <f t="shared" si="1"/>
        <v>0</v>
      </c>
    </row>
    <row r="16" spans="1:26" x14ac:dyDescent="0.25">
      <c r="A16" s="15" t="s">
        <v>42</v>
      </c>
      <c r="B16" s="15">
        <v>0</v>
      </c>
      <c r="C16" s="15" t="s">
        <v>16</v>
      </c>
      <c r="D16" s="15">
        <f>VLOOKUP(C16,Szorzótábla!$A$1:$B$11,2,FALSE)</f>
        <v>365</v>
      </c>
      <c r="E16" s="17">
        <f t="shared" si="0"/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5">
        <f t="shared" si="1"/>
        <v>0</v>
      </c>
    </row>
    <row r="17" spans="1:11" ht="45" x14ac:dyDescent="0.25">
      <c r="A17" s="15" t="s">
        <v>43</v>
      </c>
      <c r="B17" s="15">
        <v>0</v>
      </c>
      <c r="C17" s="15" t="s">
        <v>16</v>
      </c>
      <c r="D17" s="15">
        <f>VLOOKUP(C17,Szorzótábla!$A$1:$B$11,2,FALSE)</f>
        <v>365</v>
      </c>
      <c r="E17" s="17">
        <f t="shared" si="0"/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5">
        <f t="shared" si="1"/>
        <v>0</v>
      </c>
    </row>
    <row r="18" spans="1:11" x14ac:dyDescent="0.25">
      <c r="A18" s="15" t="s">
        <v>44</v>
      </c>
      <c r="B18" s="15">
        <v>0</v>
      </c>
      <c r="C18" s="15" t="s">
        <v>16</v>
      </c>
      <c r="D18" s="15">
        <f>VLOOKUP(C18,Szorzótábla!$A$1:$B$11,2,FALSE)</f>
        <v>365</v>
      </c>
      <c r="E18" s="17">
        <f t="shared" si="0"/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5">
        <f t="shared" si="1"/>
        <v>0</v>
      </c>
    </row>
    <row r="19" spans="1:11" x14ac:dyDescent="0.25">
      <c r="A19" s="15" t="s">
        <v>45</v>
      </c>
      <c r="B19" s="15">
        <v>0</v>
      </c>
      <c r="C19" s="15" t="s">
        <v>16</v>
      </c>
      <c r="D19" s="15">
        <f>VLOOKUP(C19,Szorzótábla!$A$1:$B$11,2,FALSE)</f>
        <v>365</v>
      </c>
      <c r="E19" s="17">
        <f t="shared" si="0"/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5">
        <f t="shared" si="1"/>
        <v>0</v>
      </c>
    </row>
    <row r="20" spans="1:11" x14ac:dyDescent="0.25">
      <c r="A20" s="15" t="s">
        <v>46</v>
      </c>
      <c r="B20" s="15">
        <v>0</v>
      </c>
      <c r="C20" s="15" t="s">
        <v>16</v>
      </c>
      <c r="D20" s="15">
        <f>VLOOKUP(C20,Szorzótábla!$A$1:$B$11,2,FALSE)</f>
        <v>365</v>
      </c>
      <c r="E20" s="17">
        <f t="shared" si="0"/>
        <v>0</v>
      </c>
      <c r="F20" s="20">
        <v>0</v>
      </c>
      <c r="G20" s="20">
        <v>0</v>
      </c>
      <c r="H20" s="20">
        <v>0</v>
      </c>
      <c r="I20" s="20">
        <v>0</v>
      </c>
      <c r="J20" s="21">
        <v>0</v>
      </c>
      <c r="K20" s="5">
        <f t="shared" si="1"/>
        <v>0</v>
      </c>
    </row>
    <row r="21" spans="1:11" x14ac:dyDescent="0.25">
      <c r="A21" s="15" t="s">
        <v>47</v>
      </c>
      <c r="B21" s="15">
        <v>0</v>
      </c>
      <c r="C21" s="15" t="s">
        <v>27</v>
      </c>
      <c r="D21" s="15">
        <f>VLOOKUP(C21,Szorzótábla!$A$1:$B$11,2,FALSE)</f>
        <v>1300</v>
      </c>
      <c r="E21" s="17">
        <f t="shared" si="0"/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5">
        <f t="shared" si="1"/>
        <v>0</v>
      </c>
    </row>
    <row r="22" spans="1:11" x14ac:dyDescent="0.25">
      <c r="A22" s="15" t="s">
        <v>48</v>
      </c>
      <c r="B22" s="15">
        <v>0</v>
      </c>
      <c r="C22" s="15" t="s">
        <v>16</v>
      </c>
      <c r="D22" s="15">
        <f>VLOOKUP(C22,Szorzótábla!$A$1:$B$11,2,FALSE)</f>
        <v>365</v>
      </c>
      <c r="E22" s="17">
        <f t="shared" si="0"/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5">
        <f t="shared" si="1"/>
        <v>0</v>
      </c>
    </row>
    <row r="23" spans="1:11" x14ac:dyDescent="0.25">
      <c r="A23" s="15" t="s">
        <v>49</v>
      </c>
      <c r="B23" s="15">
        <v>0</v>
      </c>
      <c r="C23" s="15" t="s">
        <v>16</v>
      </c>
      <c r="D23" s="15">
        <f>VLOOKUP(C23,Szorzótábla!$A$1:$B$11,2,FALSE)</f>
        <v>365</v>
      </c>
      <c r="E23" s="17">
        <f t="shared" si="0"/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5">
        <f t="shared" si="1"/>
        <v>0</v>
      </c>
    </row>
    <row r="24" spans="1:11" ht="30" x14ac:dyDescent="0.25">
      <c r="A24" s="15" t="s">
        <v>50</v>
      </c>
      <c r="B24" s="15">
        <v>0</v>
      </c>
      <c r="C24" s="15" t="s">
        <v>16</v>
      </c>
      <c r="D24" s="15">
        <f>VLOOKUP(C24,Szorzótábla!$A$1:$B$11,2,FALSE)</f>
        <v>365</v>
      </c>
      <c r="E24" s="17">
        <f t="shared" si="0"/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5">
        <f t="shared" si="1"/>
        <v>0</v>
      </c>
    </row>
    <row r="25" spans="1:11" x14ac:dyDescent="0.25">
      <c r="A25" s="15" t="s">
        <v>51</v>
      </c>
      <c r="B25" s="15">
        <v>809</v>
      </c>
      <c r="C25" s="15" t="s">
        <v>22</v>
      </c>
      <c r="D25" s="15">
        <f>VLOOKUP(C25,Szorzótábla!$A$1:$B$11,2,FALSE)</f>
        <v>220</v>
      </c>
      <c r="E25" s="17">
        <f t="shared" si="0"/>
        <v>177980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5">
        <f t="shared" si="1"/>
        <v>0</v>
      </c>
    </row>
    <row r="26" spans="1:11" x14ac:dyDescent="0.25">
      <c r="A26" s="15" t="s">
        <v>52</v>
      </c>
      <c r="B26" s="15">
        <v>272</v>
      </c>
      <c r="C26" s="15" t="s">
        <v>17</v>
      </c>
      <c r="D26" s="15">
        <f>VLOOKUP(C26,Szorzótábla!$A$1:$B$11,2,FALSE)</f>
        <v>260</v>
      </c>
      <c r="E26" s="17">
        <f t="shared" si="0"/>
        <v>70720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5">
        <f t="shared" si="1"/>
        <v>0</v>
      </c>
    </row>
    <row r="27" spans="1:11" x14ac:dyDescent="0.25">
      <c r="A27" s="15" t="s">
        <v>53</v>
      </c>
      <c r="B27" s="15">
        <v>56</v>
      </c>
      <c r="C27" s="15" t="s">
        <v>18</v>
      </c>
      <c r="D27" s="15">
        <f>VLOOKUP(C27,Szorzótábla!$A$1:$B$11,2,FALSE)</f>
        <v>52</v>
      </c>
      <c r="E27" s="17">
        <f t="shared" si="0"/>
        <v>2912</v>
      </c>
      <c r="F27" s="9">
        <v>0</v>
      </c>
      <c r="G27" s="20">
        <v>0</v>
      </c>
      <c r="H27" s="20">
        <v>0</v>
      </c>
      <c r="I27" s="20">
        <v>0</v>
      </c>
      <c r="J27" s="21">
        <v>0</v>
      </c>
      <c r="K27" s="5">
        <f t="shared" si="1"/>
        <v>0</v>
      </c>
    </row>
    <row r="28" spans="1:11" ht="30" x14ac:dyDescent="0.25">
      <c r="A28" s="15" t="s">
        <v>54</v>
      </c>
      <c r="B28" s="15">
        <v>637</v>
      </c>
      <c r="C28" s="15" t="s">
        <v>17</v>
      </c>
      <c r="D28" s="15">
        <f>VLOOKUP(C28,Szorzótábla!$A$1:$B$11,2,FALSE)</f>
        <v>260</v>
      </c>
      <c r="E28" s="17">
        <f t="shared" si="0"/>
        <v>165620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5">
        <f t="shared" si="1"/>
        <v>0</v>
      </c>
    </row>
    <row r="29" spans="1:11" x14ac:dyDescent="0.25">
      <c r="A29" s="15" t="s">
        <v>55</v>
      </c>
      <c r="B29" s="15">
        <v>0</v>
      </c>
      <c r="C29" s="15" t="s">
        <v>17</v>
      </c>
      <c r="D29" s="15">
        <f>VLOOKUP(C29,Szorzótábla!$A$1:$B$11,2,FALSE)</f>
        <v>260</v>
      </c>
      <c r="E29" s="17">
        <f t="shared" si="0"/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5">
        <f t="shared" si="1"/>
        <v>0</v>
      </c>
    </row>
    <row r="30" spans="1:11" x14ac:dyDescent="0.25">
      <c r="A30" s="15" t="s">
        <v>56</v>
      </c>
      <c r="B30" s="15">
        <v>120</v>
      </c>
      <c r="C30" s="15" t="s">
        <v>18</v>
      </c>
      <c r="D30" s="15">
        <f>VLOOKUP(C30,Szorzótábla!$A$1:$B$11,2,FALSE)</f>
        <v>52</v>
      </c>
      <c r="E30" s="17">
        <f t="shared" si="0"/>
        <v>6240</v>
      </c>
      <c r="F30" s="23">
        <v>0</v>
      </c>
      <c r="G30" s="20">
        <v>0</v>
      </c>
      <c r="H30" s="20">
        <v>0</v>
      </c>
      <c r="I30" s="20">
        <v>0</v>
      </c>
      <c r="J30" s="21">
        <v>0</v>
      </c>
      <c r="K30" s="5">
        <f t="shared" si="1"/>
        <v>0</v>
      </c>
    </row>
    <row r="31" spans="1:11" x14ac:dyDescent="0.25">
      <c r="A31" s="25" t="s">
        <v>57</v>
      </c>
      <c r="B31" s="25">
        <v>1000</v>
      </c>
      <c r="C31" s="15" t="s">
        <v>21</v>
      </c>
      <c r="D31" s="15">
        <f>VLOOKUP(C31,Szorzótábla!$A$1:$B$11,2,FALSE)</f>
        <v>2</v>
      </c>
      <c r="E31" s="17">
        <f t="shared" si="0"/>
        <v>2000</v>
      </c>
      <c r="F31" s="9">
        <v>0</v>
      </c>
      <c r="G31" s="20">
        <v>0</v>
      </c>
      <c r="H31" s="20">
        <v>0</v>
      </c>
      <c r="I31" s="20">
        <v>0</v>
      </c>
      <c r="J31" s="20">
        <v>0</v>
      </c>
      <c r="K31" s="5">
        <f t="shared" si="1"/>
        <v>0</v>
      </c>
    </row>
    <row r="32" spans="1:11" ht="30" x14ac:dyDescent="0.25">
      <c r="A32" s="25" t="s">
        <v>58</v>
      </c>
      <c r="B32" s="25">
        <v>150</v>
      </c>
      <c r="C32" s="15" t="s">
        <v>23</v>
      </c>
      <c r="D32" s="15">
        <f>VLOOKUP(C32,Szorzótábla!$A$1:$B$11,2,FALSE)</f>
        <v>1</v>
      </c>
      <c r="E32" s="17">
        <f t="shared" si="0"/>
        <v>150</v>
      </c>
      <c r="F32" s="23">
        <v>0</v>
      </c>
      <c r="G32" s="20">
        <v>0</v>
      </c>
      <c r="H32" s="20">
        <v>0</v>
      </c>
      <c r="I32" s="20">
        <v>0</v>
      </c>
      <c r="J32" s="20">
        <v>0</v>
      </c>
      <c r="K32" s="5">
        <f t="shared" si="1"/>
        <v>0</v>
      </c>
    </row>
    <row r="33" spans="1:11" x14ac:dyDescent="0.25">
      <c r="A33" s="25" t="s">
        <v>59</v>
      </c>
      <c r="B33" s="25">
        <v>0</v>
      </c>
      <c r="C33" s="15" t="s">
        <v>16</v>
      </c>
      <c r="D33" s="15">
        <f>VLOOKUP(C33,Szorzótábla!$A$1:$B$11,2,FALSE)</f>
        <v>365</v>
      </c>
      <c r="E33" s="17">
        <f t="shared" si="0"/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5">
        <f t="shared" si="1"/>
        <v>0</v>
      </c>
    </row>
    <row r="34" spans="1:11" x14ac:dyDescent="0.25">
      <c r="A34" s="25" t="s">
        <v>60</v>
      </c>
      <c r="B34" s="25">
        <v>1000</v>
      </c>
      <c r="C34" s="15" t="s">
        <v>23</v>
      </c>
      <c r="D34" s="15">
        <f>VLOOKUP(C34,Szorzótábla!$A$1:$B$11,2,FALSE)</f>
        <v>1</v>
      </c>
      <c r="E34" s="17">
        <f t="shared" si="0"/>
        <v>1000</v>
      </c>
      <c r="F34" s="21">
        <v>0</v>
      </c>
      <c r="G34" s="20">
        <v>0</v>
      </c>
      <c r="H34" s="20">
        <v>0</v>
      </c>
      <c r="I34" s="20">
        <v>0</v>
      </c>
      <c r="J34" s="20">
        <v>0</v>
      </c>
      <c r="K34" s="5">
        <f t="shared" si="1"/>
        <v>0</v>
      </c>
    </row>
    <row r="35" spans="1:11" x14ac:dyDescent="0.25">
      <c r="A35" s="25" t="s">
        <v>61</v>
      </c>
      <c r="B35" s="25">
        <v>1579</v>
      </c>
      <c r="C35" s="15" t="s">
        <v>19</v>
      </c>
      <c r="D35" s="15">
        <f>VLOOKUP(C35,Szorzótábla!$A$1:$B$11,2,FALSE)</f>
        <v>12</v>
      </c>
      <c r="E35" s="17">
        <f t="shared" si="0"/>
        <v>18948</v>
      </c>
      <c r="F35" s="9">
        <v>0</v>
      </c>
      <c r="G35" s="20">
        <v>0</v>
      </c>
      <c r="H35" s="20">
        <v>0</v>
      </c>
      <c r="I35" s="20">
        <v>0</v>
      </c>
      <c r="J35" s="20">
        <v>0</v>
      </c>
      <c r="K35" s="5">
        <f t="shared" si="1"/>
        <v>0</v>
      </c>
    </row>
    <row r="36" spans="1:11" x14ac:dyDescent="0.25">
      <c r="A36" s="25" t="s">
        <v>62</v>
      </c>
      <c r="B36" s="25">
        <v>100</v>
      </c>
      <c r="C36" s="15" t="s">
        <v>19</v>
      </c>
      <c r="D36" s="15">
        <f>VLOOKUP(C36,Szorzótábla!$A$1:$B$11,2,FALSE)</f>
        <v>12</v>
      </c>
      <c r="E36" s="17">
        <f t="shared" si="0"/>
        <v>1200</v>
      </c>
      <c r="F36" s="9">
        <v>0</v>
      </c>
      <c r="G36" s="20">
        <v>0</v>
      </c>
      <c r="H36" s="20">
        <v>0</v>
      </c>
      <c r="I36" s="20">
        <v>0</v>
      </c>
      <c r="J36" s="20">
        <v>0</v>
      </c>
      <c r="K36" s="5">
        <f t="shared" si="1"/>
        <v>0</v>
      </c>
    </row>
    <row r="37" spans="1:11" ht="30" x14ac:dyDescent="0.25">
      <c r="A37" s="25" t="s">
        <v>63</v>
      </c>
      <c r="B37" s="25">
        <v>100</v>
      </c>
      <c r="C37" s="15" t="s">
        <v>19</v>
      </c>
      <c r="D37" s="15">
        <f>VLOOKUP(C37,Szorzótábla!$A$1:$B$11,2,FALSE)</f>
        <v>12</v>
      </c>
      <c r="E37" s="17">
        <f t="shared" si="0"/>
        <v>1200</v>
      </c>
      <c r="F37" s="9">
        <v>0</v>
      </c>
      <c r="G37" s="20">
        <v>0</v>
      </c>
      <c r="H37" s="20">
        <v>0</v>
      </c>
      <c r="I37" s="20">
        <v>0</v>
      </c>
      <c r="J37" s="20">
        <v>0</v>
      </c>
      <c r="K37" s="5">
        <f t="shared" si="1"/>
        <v>0</v>
      </c>
    </row>
    <row r="38" spans="1:11" ht="30" x14ac:dyDescent="0.25">
      <c r="A38" s="25" t="s">
        <v>64</v>
      </c>
      <c r="B38" s="25">
        <v>100</v>
      </c>
      <c r="C38" s="15" t="s">
        <v>19</v>
      </c>
      <c r="D38" s="15">
        <f>VLOOKUP(C38,Szorzótábla!$A$1:$B$11,2,FALSE)</f>
        <v>12</v>
      </c>
      <c r="E38" s="17">
        <f t="shared" si="0"/>
        <v>1200</v>
      </c>
      <c r="F38" s="9">
        <v>0</v>
      </c>
      <c r="G38" s="20">
        <v>0</v>
      </c>
      <c r="H38" s="20">
        <v>0</v>
      </c>
      <c r="I38" s="20">
        <v>0</v>
      </c>
      <c r="J38" s="20">
        <v>0</v>
      </c>
      <c r="K38" s="5">
        <f t="shared" si="1"/>
        <v>0</v>
      </c>
    </row>
    <row r="39" spans="1:11" x14ac:dyDescent="0.25">
      <c r="A39" s="25" t="s">
        <v>65</v>
      </c>
      <c r="B39" s="25">
        <v>16</v>
      </c>
      <c r="C39" s="15" t="s">
        <v>16</v>
      </c>
      <c r="D39" s="15">
        <f>VLOOKUP(C39,Szorzótábla!$A$1:$B$11,2,FALSE)</f>
        <v>365</v>
      </c>
      <c r="E39" s="17">
        <f t="shared" si="0"/>
        <v>5840</v>
      </c>
      <c r="F39" s="9">
        <v>0</v>
      </c>
      <c r="G39" s="20">
        <v>0</v>
      </c>
      <c r="H39" s="20">
        <v>0</v>
      </c>
      <c r="I39" s="20">
        <v>0</v>
      </c>
      <c r="J39" s="20">
        <v>0</v>
      </c>
      <c r="K39" s="5">
        <f t="shared" si="1"/>
        <v>0</v>
      </c>
    </row>
    <row r="40" spans="1:11" x14ac:dyDescent="0.25">
      <c r="A40" s="25" t="s">
        <v>66</v>
      </c>
      <c r="B40" s="25"/>
      <c r="C40" s="15" t="s">
        <v>18</v>
      </c>
      <c r="D40" s="15">
        <f>VLOOKUP(C40,Szorzótábla!$A$1:$B$11,2,FALSE)</f>
        <v>52</v>
      </c>
      <c r="E40" s="17">
        <f t="shared" si="0"/>
        <v>0</v>
      </c>
      <c r="F40" s="9"/>
      <c r="G40" s="10">
        <v>0</v>
      </c>
      <c r="H40" s="10">
        <v>0</v>
      </c>
      <c r="I40" s="10">
        <v>0</v>
      </c>
      <c r="J40" s="11">
        <v>0</v>
      </c>
      <c r="K40" s="5">
        <f t="shared" si="1"/>
        <v>0</v>
      </c>
    </row>
    <row r="41" spans="1:11" x14ac:dyDescent="0.25">
      <c r="A41" s="15" t="s">
        <v>10</v>
      </c>
      <c r="B41" s="15">
        <f>SUM(B3:B30)</f>
        <v>20055</v>
      </c>
      <c r="C41" s="15"/>
      <c r="D41" s="15"/>
      <c r="E41" s="17">
        <f t="shared" si="0"/>
        <v>0</v>
      </c>
      <c r="F41" s="4" t="s">
        <v>10</v>
      </c>
      <c r="G41" s="4"/>
      <c r="H41" s="4"/>
      <c r="I41" s="4"/>
      <c r="J41" s="4"/>
      <c r="K41" s="5">
        <f>SUM(K3:K39)</f>
        <v>0</v>
      </c>
    </row>
  </sheetData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Szorzótábla!$A$1:$A$11</xm:f>
          </x14:formula1>
          <xm:sqref>C3:C40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41"/>
  <sheetViews>
    <sheetView windowProtection="1" topLeftCell="A19" workbookViewId="0">
      <selection activeCell="Q30" sqref="Q30"/>
    </sheetView>
  </sheetViews>
  <sheetFormatPr defaultRowHeight="15" x14ac:dyDescent="0.25"/>
  <cols>
    <col min="1" max="1" width="46.5703125" style="2" customWidth="1"/>
    <col min="2" max="2" width="15.7109375" style="2" customWidth="1"/>
    <col min="3" max="3" width="26.140625" style="2" customWidth="1"/>
    <col min="4" max="4" width="12.28515625" style="2" customWidth="1"/>
    <col min="5" max="5" width="13.5703125" style="18" customWidth="1"/>
    <col min="6" max="6" width="13.7109375" style="14" customWidth="1"/>
    <col min="7" max="7" width="11.28515625" style="14" customWidth="1"/>
    <col min="8" max="8" width="11.5703125" style="14" customWidth="1"/>
    <col min="9" max="9" width="11.85546875" style="14" customWidth="1"/>
    <col min="10" max="10" width="12.85546875" style="14" customWidth="1"/>
    <col min="11" max="11" width="11.7109375" style="14" customWidth="1"/>
    <col min="12" max="16384" width="9.140625" style="14"/>
  </cols>
  <sheetData>
    <row r="1" spans="1:26" s="1" customFormat="1" ht="57" customHeight="1" x14ac:dyDescent="0.25">
      <c r="A1" s="7" t="s">
        <v>77</v>
      </c>
      <c r="B1" s="13" t="s">
        <v>26</v>
      </c>
      <c r="C1" s="13" t="s">
        <v>13</v>
      </c>
      <c r="D1" s="13" t="s">
        <v>13</v>
      </c>
      <c r="E1" s="16" t="s">
        <v>15</v>
      </c>
      <c r="F1" s="7" t="s">
        <v>0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Z1" s="14"/>
    </row>
    <row r="2" spans="1:26" s="6" customFormat="1" x14ac:dyDescent="0.25">
      <c r="A2" s="7" t="s">
        <v>6</v>
      </c>
      <c r="B2" s="13" t="s">
        <v>12</v>
      </c>
      <c r="C2" s="13" t="s">
        <v>25</v>
      </c>
      <c r="D2" s="13" t="s">
        <v>14</v>
      </c>
      <c r="E2" s="16" t="s">
        <v>7</v>
      </c>
      <c r="F2" s="8" t="s">
        <v>8</v>
      </c>
      <c r="G2" s="8" t="s">
        <v>8</v>
      </c>
      <c r="H2" s="8" t="s">
        <v>8</v>
      </c>
      <c r="I2" s="8" t="s">
        <v>8</v>
      </c>
      <c r="J2" s="8" t="s">
        <v>8</v>
      </c>
      <c r="K2" s="8" t="s">
        <v>9</v>
      </c>
      <c r="Z2" s="14"/>
    </row>
    <row r="3" spans="1:26" x14ac:dyDescent="0.25">
      <c r="A3" s="15" t="s">
        <v>29</v>
      </c>
      <c r="B3" s="15">
        <v>1312</v>
      </c>
      <c r="C3" s="15" t="s">
        <v>17</v>
      </c>
      <c r="D3" s="15">
        <f>VLOOKUP(C3,Szorzótábla!$A$1:$B$11,2,FALSE)</f>
        <v>260</v>
      </c>
      <c r="E3" s="17">
        <f>B3*D3</f>
        <v>341120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5">
        <f>E3*(F3+G3/30+H3/90+I3/180+J3/365)</f>
        <v>0</v>
      </c>
    </row>
    <row r="4" spans="1:26" x14ac:dyDescent="0.25">
      <c r="A4" s="15" t="s">
        <v>30</v>
      </c>
      <c r="B4" s="15">
        <v>0</v>
      </c>
      <c r="C4" s="15" t="s">
        <v>16</v>
      </c>
      <c r="D4" s="15">
        <f>VLOOKUP(C4,Szorzótábla!$A$1:$B$11,2,FALSE)</f>
        <v>365</v>
      </c>
      <c r="E4" s="17">
        <f t="shared" ref="E4:E41" si="0">B4*D4</f>
        <v>0</v>
      </c>
      <c r="F4" s="20">
        <v>0</v>
      </c>
      <c r="G4" s="20">
        <v>0</v>
      </c>
      <c r="H4" s="20">
        <v>0</v>
      </c>
      <c r="I4" s="20">
        <v>0</v>
      </c>
      <c r="J4" s="21">
        <v>0</v>
      </c>
      <c r="K4" s="5">
        <f t="shared" ref="K4:K40" si="1">E4*(F4+G4/30+H4/90+I4/180+J4/365)</f>
        <v>0</v>
      </c>
    </row>
    <row r="5" spans="1:26" x14ac:dyDescent="0.25">
      <c r="A5" s="15" t="s">
        <v>31</v>
      </c>
      <c r="B5" s="15">
        <v>404</v>
      </c>
      <c r="C5" s="15" t="s">
        <v>17</v>
      </c>
      <c r="D5" s="15">
        <f>VLOOKUP(C5,Szorzótábla!$A$1:$B$11,2,FALSE)</f>
        <v>260</v>
      </c>
      <c r="E5" s="17">
        <f t="shared" si="0"/>
        <v>105040</v>
      </c>
      <c r="F5" s="9">
        <v>0</v>
      </c>
      <c r="G5" s="9">
        <v>0</v>
      </c>
      <c r="H5" s="9">
        <v>0</v>
      </c>
      <c r="I5" s="9">
        <v>0</v>
      </c>
      <c r="J5" s="21">
        <v>0</v>
      </c>
      <c r="K5" s="5">
        <f t="shared" si="1"/>
        <v>0</v>
      </c>
    </row>
    <row r="6" spans="1:26" x14ac:dyDescent="0.25">
      <c r="A6" s="15" t="s">
        <v>32</v>
      </c>
      <c r="B6" s="15">
        <v>2058</v>
      </c>
      <c r="C6" s="15" t="s">
        <v>17</v>
      </c>
      <c r="D6" s="15">
        <f>VLOOKUP(C6,Szorzótábla!$A$1:$B$11,2,FALSE)</f>
        <v>260</v>
      </c>
      <c r="E6" s="17">
        <f t="shared" si="0"/>
        <v>535080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5">
        <f t="shared" si="1"/>
        <v>0</v>
      </c>
    </row>
    <row r="7" spans="1:26" x14ac:dyDescent="0.25">
      <c r="A7" s="15" t="s">
        <v>33</v>
      </c>
      <c r="B7" s="15">
        <v>0</v>
      </c>
      <c r="C7" s="15" t="s">
        <v>16</v>
      </c>
      <c r="D7" s="15">
        <f>VLOOKUP(C7,Szorzótábla!$A$1:$B$11,2,FALSE)</f>
        <v>365</v>
      </c>
      <c r="E7" s="17">
        <f t="shared" si="0"/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5">
        <f t="shared" si="1"/>
        <v>0</v>
      </c>
    </row>
    <row r="8" spans="1:26" x14ac:dyDescent="0.25">
      <c r="A8" s="15" t="s">
        <v>34</v>
      </c>
      <c r="B8" s="15">
        <v>62</v>
      </c>
      <c r="C8" s="15" t="s">
        <v>17</v>
      </c>
      <c r="D8" s="15">
        <f>VLOOKUP(C8,Szorzótábla!$A$1:$B$11,2,FALSE)</f>
        <v>260</v>
      </c>
      <c r="E8" s="17">
        <f t="shared" si="0"/>
        <v>16120</v>
      </c>
      <c r="F8" s="9">
        <v>0</v>
      </c>
      <c r="G8" s="9">
        <v>0</v>
      </c>
      <c r="H8" s="9">
        <v>0</v>
      </c>
      <c r="I8" s="9">
        <v>0</v>
      </c>
      <c r="J8" s="21">
        <v>0</v>
      </c>
      <c r="K8" s="5">
        <f t="shared" si="1"/>
        <v>0</v>
      </c>
    </row>
    <row r="9" spans="1:26" ht="16.5" customHeight="1" x14ac:dyDescent="0.25">
      <c r="A9" s="15" t="s">
        <v>35</v>
      </c>
      <c r="B9" s="15">
        <v>398</v>
      </c>
      <c r="C9" s="15" t="s">
        <v>17</v>
      </c>
      <c r="D9" s="15">
        <f>VLOOKUP(C9,Szorzótábla!$A$1:$B$11,2,FALSE)</f>
        <v>260</v>
      </c>
      <c r="E9" s="17">
        <f t="shared" si="0"/>
        <v>103480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5">
        <f t="shared" si="1"/>
        <v>0</v>
      </c>
    </row>
    <row r="10" spans="1:26" x14ac:dyDescent="0.25">
      <c r="A10" s="15" t="s">
        <v>36</v>
      </c>
      <c r="B10" s="15">
        <v>0</v>
      </c>
      <c r="C10" s="15" t="s">
        <v>16</v>
      </c>
      <c r="D10" s="15">
        <f>VLOOKUP(C10,Szorzótábla!$A$1:$B$11,2,FALSE)</f>
        <v>365</v>
      </c>
      <c r="E10" s="17">
        <f t="shared" si="0"/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5">
        <f t="shared" si="1"/>
        <v>0</v>
      </c>
    </row>
    <row r="11" spans="1:26" ht="14.25" customHeight="1" x14ac:dyDescent="0.25">
      <c r="A11" s="15" t="s">
        <v>37</v>
      </c>
      <c r="B11" s="15">
        <v>3532</v>
      </c>
      <c r="C11" s="15" t="s">
        <v>17</v>
      </c>
      <c r="D11" s="15">
        <f>VLOOKUP(C11,Szorzótábla!$A$1:$B$11,2,FALSE)</f>
        <v>260</v>
      </c>
      <c r="E11" s="17">
        <f t="shared" si="0"/>
        <v>918320</v>
      </c>
      <c r="F11" s="9">
        <v>0</v>
      </c>
      <c r="G11" s="9">
        <v>0</v>
      </c>
      <c r="H11" s="9">
        <v>0</v>
      </c>
      <c r="I11" s="9">
        <v>0</v>
      </c>
      <c r="J11" s="21">
        <v>0</v>
      </c>
      <c r="K11" s="5">
        <f t="shared" si="1"/>
        <v>0</v>
      </c>
    </row>
    <row r="12" spans="1:26" x14ac:dyDescent="0.25">
      <c r="A12" s="15" t="s">
        <v>38</v>
      </c>
      <c r="B12" s="15">
        <v>0</v>
      </c>
      <c r="C12" s="15" t="s">
        <v>17</v>
      </c>
      <c r="D12" s="15">
        <f>VLOOKUP(C12,Szorzótábla!$A$1:$B$11,2,FALSE)</f>
        <v>260</v>
      </c>
      <c r="E12" s="17">
        <f t="shared" si="0"/>
        <v>0</v>
      </c>
      <c r="F12" s="9">
        <v>0</v>
      </c>
      <c r="G12" s="9">
        <v>0</v>
      </c>
      <c r="H12" s="9">
        <v>0</v>
      </c>
      <c r="I12" s="9">
        <v>0</v>
      </c>
      <c r="J12" s="21">
        <v>0</v>
      </c>
      <c r="K12" s="5">
        <f t="shared" si="1"/>
        <v>0</v>
      </c>
    </row>
    <row r="13" spans="1:26" x14ac:dyDescent="0.25">
      <c r="A13" s="15" t="s">
        <v>39</v>
      </c>
      <c r="B13" s="15">
        <v>0</v>
      </c>
      <c r="C13" s="15" t="s">
        <v>16</v>
      </c>
      <c r="D13" s="15">
        <f>VLOOKUP(C13,Szorzótábla!$A$1:$B$11,2,FALSE)</f>
        <v>365</v>
      </c>
      <c r="E13" s="17">
        <f t="shared" si="0"/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5">
        <f t="shared" si="1"/>
        <v>0</v>
      </c>
    </row>
    <row r="14" spans="1:26" x14ac:dyDescent="0.25">
      <c r="A14" s="15" t="s">
        <v>40</v>
      </c>
      <c r="B14" s="15">
        <v>189</v>
      </c>
      <c r="C14" s="15" t="s">
        <v>18</v>
      </c>
      <c r="D14" s="15">
        <f>VLOOKUP(C14,Szorzótábla!$A$1:$B$11,2,FALSE)</f>
        <v>52</v>
      </c>
      <c r="E14" s="17">
        <f t="shared" si="0"/>
        <v>9828</v>
      </c>
      <c r="F14" s="9">
        <v>0</v>
      </c>
      <c r="G14" s="9">
        <v>0</v>
      </c>
      <c r="H14" s="9">
        <v>0</v>
      </c>
      <c r="I14" s="9">
        <v>0</v>
      </c>
      <c r="J14" s="21">
        <v>0</v>
      </c>
      <c r="K14" s="5">
        <f t="shared" si="1"/>
        <v>0</v>
      </c>
    </row>
    <row r="15" spans="1:26" x14ac:dyDescent="0.25">
      <c r="A15" s="15" t="s">
        <v>41</v>
      </c>
      <c r="B15" s="15">
        <v>0</v>
      </c>
      <c r="C15" s="15" t="s">
        <v>17</v>
      </c>
      <c r="D15" s="15">
        <f>VLOOKUP(C15,Szorzótábla!$A$1:$B$11,2,FALSE)</f>
        <v>260</v>
      </c>
      <c r="E15" s="17">
        <f t="shared" si="0"/>
        <v>0</v>
      </c>
      <c r="F15" s="20">
        <v>0</v>
      </c>
      <c r="G15" s="20">
        <v>0</v>
      </c>
      <c r="H15" s="20">
        <v>0</v>
      </c>
      <c r="I15" s="20">
        <v>0</v>
      </c>
      <c r="J15" s="21">
        <v>0</v>
      </c>
      <c r="K15" s="5">
        <f t="shared" si="1"/>
        <v>0</v>
      </c>
    </row>
    <row r="16" spans="1:26" x14ac:dyDescent="0.25">
      <c r="A16" s="15" t="s">
        <v>42</v>
      </c>
      <c r="B16" s="15">
        <v>0</v>
      </c>
      <c r="C16" s="15" t="s">
        <v>16</v>
      </c>
      <c r="D16" s="15">
        <f>VLOOKUP(C16,Szorzótábla!$A$1:$B$11,2,FALSE)</f>
        <v>365</v>
      </c>
      <c r="E16" s="17">
        <f t="shared" si="0"/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5">
        <f t="shared" si="1"/>
        <v>0</v>
      </c>
    </row>
    <row r="17" spans="1:11" ht="45" x14ac:dyDescent="0.25">
      <c r="A17" s="15" t="s">
        <v>43</v>
      </c>
      <c r="B17" s="15">
        <v>0</v>
      </c>
      <c r="C17" s="15" t="s">
        <v>16</v>
      </c>
      <c r="D17" s="15">
        <f>VLOOKUP(C17,Szorzótábla!$A$1:$B$11,2,FALSE)</f>
        <v>365</v>
      </c>
      <c r="E17" s="17">
        <f t="shared" si="0"/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5">
        <f t="shared" si="1"/>
        <v>0</v>
      </c>
    </row>
    <row r="18" spans="1:11" x14ac:dyDescent="0.25">
      <c r="A18" s="15" t="s">
        <v>44</v>
      </c>
      <c r="B18" s="15">
        <v>0</v>
      </c>
      <c r="C18" s="15" t="s">
        <v>16</v>
      </c>
      <c r="D18" s="15">
        <f>VLOOKUP(C18,Szorzótábla!$A$1:$B$11,2,FALSE)</f>
        <v>365</v>
      </c>
      <c r="E18" s="17">
        <f t="shared" si="0"/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5">
        <f t="shared" si="1"/>
        <v>0</v>
      </c>
    </row>
    <row r="19" spans="1:11" x14ac:dyDescent="0.25">
      <c r="A19" s="15" t="s">
        <v>45</v>
      </c>
      <c r="B19" s="15">
        <v>0</v>
      </c>
      <c r="C19" s="15" t="s">
        <v>16</v>
      </c>
      <c r="D19" s="15">
        <f>VLOOKUP(C19,Szorzótábla!$A$1:$B$11,2,FALSE)</f>
        <v>365</v>
      </c>
      <c r="E19" s="17">
        <f t="shared" si="0"/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5">
        <f t="shared" si="1"/>
        <v>0</v>
      </c>
    </row>
    <row r="20" spans="1:11" x14ac:dyDescent="0.25">
      <c r="A20" s="15" t="s">
        <v>46</v>
      </c>
      <c r="B20" s="15">
        <v>0</v>
      </c>
      <c r="C20" s="15" t="s">
        <v>16</v>
      </c>
      <c r="D20" s="15">
        <f>VLOOKUP(C20,Szorzótábla!$A$1:$B$11,2,FALSE)</f>
        <v>365</v>
      </c>
      <c r="E20" s="17">
        <f t="shared" si="0"/>
        <v>0</v>
      </c>
      <c r="F20" s="20">
        <v>0</v>
      </c>
      <c r="G20" s="20">
        <v>0</v>
      </c>
      <c r="H20" s="20">
        <v>0</v>
      </c>
      <c r="I20" s="20">
        <v>0</v>
      </c>
      <c r="J20" s="21">
        <v>0</v>
      </c>
      <c r="K20" s="5">
        <f t="shared" si="1"/>
        <v>0</v>
      </c>
    </row>
    <row r="21" spans="1:11" x14ac:dyDescent="0.25">
      <c r="A21" s="15" t="s">
        <v>47</v>
      </c>
      <c r="B21" s="15">
        <v>0</v>
      </c>
      <c r="C21" s="15" t="s">
        <v>27</v>
      </c>
      <c r="D21" s="15">
        <f>VLOOKUP(C21,Szorzótábla!$A$1:$B$11,2,FALSE)</f>
        <v>1300</v>
      </c>
      <c r="E21" s="17">
        <f t="shared" si="0"/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5">
        <f t="shared" si="1"/>
        <v>0</v>
      </c>
    </row>
    <row r="22" spans="1:11" x14ac:dyDescent="0.25">
      <c r="A22" s="15" t="s">
        <v>48</v>
      </c>
      <c r="B22" s="15">
        <v>0</v>
      </c>
      <c r="C22" s="15" t="s">
        <v>16</v>
      </c>
      <c r="D22" s="15">
        <f>VLOOKUP(C22,Szorzótábla!$A$1:$B$11,2,FALSE)</f>
        <v>365</v>
      </c>
      <c r="E22" s="17">
        <f t="shared" si="0"/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5">
        <f t="shared" si="1"/>
        <v>0</v>
      </c>
    </row>
    <row r="23" spans="1:11" x14ac:dyDescent="0.25">
      <c r="A23" s="15" t="s">
        <v>49</v>
      </c>
      <c r="B23" s="15">
        <v>0</v>
      </c>
      <c r="C23" s="15" t="s">
        <v>16</v>
      </c>
      <c r="D23" s="15">
        <f>VLOOKUP(C23,Szorzótábla!$A$1:$B$11,2,FALSE)</f>
        <v>365</v>
      </c>
      <c r="E23" s="17">
        <f t="shared" si="0"/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5">
        <f t="shared" si="1"/>
        <v>0</v>
      </c>
    </row>
    <row r="24" spans="1:11" ht="30" x14ac:dyDescent="0.25">
      <c r="A24" s="15" t="s">
        <v>50</v>
      </c>
      <c r="B24" s="15">
        <v>0</v>
      </c>
      <c r="C24" s="15" t="s">
        <v>16</v>
      </c>
      <c r="D24" s="15">
        <f>VLOOKUP(C24,Szorzótábla!$A$1:$B$11,2,FALSE)</f>
        <v>365</v>
      </c>
      <c r="E24" s="17">
        <f t="shared" si="0"/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5">
        <f t="shared" si="1"/>
        <v>0</v>
      </c>
    </row>
    <row r="25" spans="1:11" x14ac:dyDescent="0.25">
      <c r="A25" s="15" t="s">
        <v>51</v>
      </c>
      <c r="B25" s="15">
        <v>0</v>
      </c>
      <c r="C25" s="15" t="s">
        <v>17</v>
      </c>
      <c r="D25" s="15">
        <f>VLOOKUP(C25,Szorzótábla!$A$1:$B$11,2,FALSE)</f>
        <v>260</v>
      </c>
      <c r="E25" s="17">
        <f t="shared" si="0"/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5">
        <f t="shared" si="1"/>
        <v>0</v>
      </c>
    </row>
    <row r="26" spans="1:11" x14ac:dyDescent="0.25">
      <c r="A26" s="15" t="s">
        <v>52</v>
      </c>
      <c r="B26" s="15">
        <v>0</v>
      </c>
      <c r="C26" s="15" t="s">
        <v>16</v>
      </c>
      <c r="D26" s="15">
        <f>VLOOKUP(C26,Szorzótábla!$A$1:$B$11,2,FALSE)</f>
        <v>365</v>
      </c>
      <c r="E26" s="17">
        <f t="shared" si="0"/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5">
        <f t="shared" si="1"/>
        <v>0</v>
      </c>
    </row>
    <row r="27" spans="1:11" x14ac:dyDescent="0.25">
      <c r="A27" s="15" t="s">
        <v>53</v>
      </c>
      <c r="B27" s="15">
        <v>124</v>
      </c>
      <c r="C27" s="15" t="s">
        <v>18</v>
      </c>
      <c r="D27" s="15">
        <f>VLOOKUP(C27,Szorzótábla!$A$1:$B$11,2,FALSE)</f>
        <v>52</v>
      </c>
      <c r="E27" s="17">
        <f t="shared" si="0"/>
        <v>6448</v>
      </c>
      <c r="F27" s="9">
        <v>0</v>
      </c>
      <c r="G27" s="20">
        <v>0</v>
      </c>
      <c r="H27" s="20">
        <v>0</v>
      </c>
      <c r="I27" s="20">
        <v>0</v>
      </c>
      <c r="J27" s="21">
        <v>0</v>
      </c>
      <c r="K27" s="5">
        <f t="shared" si="1"/>
        <v>0</v>
      </c>
    </row>
    <row r="28" spans="1:11" ht="30" x14ac:dyDescent="0.25">
      <c r="A28" s="15" t="s">
        <v>54</v>
      </c>
      <c r="B28" s="15">
        <v>0</v>
      </c>
      <c r="C28" s="15" t="s">
        <v>16</v>
      </c>
      <c r="D28" s="15">
        <f>VLOOKUP(C28,Szorzótábla!$A$1:$B$11,2,FALSE)</f>
        <v>365</v>
      </c>
      <c r="E28" s="17">
        <f t="shared" si="0"/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5">
        <f t="shared" si="1"/>
        <v>0</v>
      </c>
    </row>
    <row r="29" spans="1:11" x14ac:dyDescent="0.25">
      <c r="A29" s="15" t="s">
        <v>55</v>
      </c>
      <c r="B29" s="15">
        <v>0</v>
      </c>
      <c r="C29" s="15" t="s">
        <v>17</v>
      </c>
      <c r="D29" s="15">
        <f>VLOOKUP(C29,Szorzótábla!$A$1:$B$11,2,FALSE)</f>
        <v>260</v>
      </c>
      <c r="E29" s="17">
        <f t="shared" si="0"/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5">
        <f t="shared" si="1"/>
        <v>0</v>
      </c>
    </row>
    <row r="30" spans="1:11" x14ac:dyDescent="0.25">
      <c r="A30" s="15" t="s">
        <v>56</v>
      </c>
      <c r="B30" s="15">
        <v>0</v>
      </c>
      <c r="C30" s="15" t="s">
        <v>16</v>
      </c>
      <c r="D30" s="15">
        <f>VLOOKUP(C30,Szorzótábla!$A$1:$B$11,2,FALSE)</f>
        <v>365</v>
      </c>
      <c r="E30" s="17">
        <f t="shared" si="0"/>
        <v>0</v>
      </c>
      <c r="F30" s="20">
        <v>0</v>
      </c>
      <c r="G30" s="20">
        <v>0</v>
      </c>
      <c r="H30" s="20">
        <v>0</v>
      </c>
      <c r="I30" s="20">
        <v>0</v>
      </c>
      <c r="J30" s="21">
        <v>0</v>
      </c>
      <c r="K30" s="5">
        <f t="shared" si="1"/>
        <v>0</v>
      </c>
    </row>
    <row r="31" spans="1:11" x14ac:dyDescent="0.25">
      <c r="A31" s="25" t="s">
        <v>57</v>
      </c>
      <c r="B31" s="25">
        <v>500</v>
      </c>
      <c r="C31" s="15" t="s">
        <v>21</v>
      </c>
      <c r="D31" s="15">
        <f>VLOOKUP(C31,Szorzótábla!$A$1:$B$11,2,FALSE)</f>
        <v>2</v>
      </c>
      <c r="E31" s="17">
        <f t="shared" si="0"/>
        <v>1000</v>
      </c>
      <c r="F31" s="9">
        <v>0</v>
      </c>
      <c r="G31" s="20">
        <v>0</v>
      </c>
      <c r="H31" s="20">
        <v>0</v>
      </c>
      <c r="I31" s="20">
        <v>0</v>
      </c>
      <c r="J31" s="20">
        <v>0</v>
      </c>
      <c r="K31" s="5">
        <f t="shared" si="1"/>
        <v>0</v>
      </c>
    </row>
    <row r="32" spans="1:11" ht="30" x14ac:dyDescent="0.25">
      <c r="A32" s="25" t="s">
        <v>58</v>
      </c>
      <c r="B32" s="25">
        <v>50</v>
      </c>
      <c r="C32" s="15" t="s">
        <v>23</v>
      </c>
      <c r="D32" s="15">
        <f>VLOOKUP(C32,Szorzótábla!$A$1:$B$11,2,FALSE)</f>
        <v>1</v>
      </c>
      <c r="E32" s="17">
        <f t="shared" si="0"/>
        <v>50</v>
      </c>
      <c r="F32" s="23">
        <v>0</v>
      </c>
      <c r="G32" s="20">
        <v>0</v>
      </c>
      <c r="H32" s="20">
        <v>0</v>
      </c>
      <c r="I32" s="20">
        <v>0</v>
      </c>
      <c r="J32" s="20">
        <v>0</v>
      </c>
      <c r="K32" s="5">
        <f t="shared" si="1"/>
        <v>0</v>
      </c>
    </row>
    <row r="33" spans="1:11" x14ac:dyDescent="0.25">
      <c r="A33" s="25" t="s">
        <v>59</v>
      </c>
      <c r="B33" s="25">
        <v>0</v>
      </c>
      <c r="C33" s="15" t="s">
        <v>16</v>
      </c>
      <c r="D33" s="15">
        <f>VLOOKUP(C33,Szorzótábla!$A$1:$B$11,2,FALSE)</f>
        <v>365</v>
      </c>
      <c r="E33" s="17">
        <f t="shared" si="0"/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5">
        <f t="shared" si="1"/>
        <v>0</v>
      </c>
    </row>
    <row r="34" spans="1:11" x14ac:dyDescent="0.25">
      <c r="A34" s="25" t="s">
        <v>60</v>
      </c>
      <c r="B34" s="25">
        <v>300</v>
      </c>
      <c r="C34" s="15" t="s">
        <v>23</v>
      </c>
      <c r="D34" s="15">
        <f>VLOOKUP(C34,Szorzótábla!$A$1:$B$11,2,FALSE)</f>
        <v>1</v>
      </c>
      <c r="E34" s="17">
        <f t="shared" si="0"/>
        <v>300</v>
      </c>
      <c r="F34" s="23">
        <v>0</v>
      </c>
      <c r="G34" s="20">
        <v>0</v>
      </c>
      <c r="H34" s="20">
        <v>0</v>
      </c>
      <c r="I34" s="20">
        <v>0</v>
      </c>
      <c r="J34" s="20">
        <v>0</v>
      </c>
      <c r="K34" s="5">
        <f t="shared" si="1"/>
        <v>0</v>
      </c>
    </row>
    <row r="35" spans="1:11" x14ac:dyDescent="0.25">
      <c r="A35" s="25" t="s">
        <v>61</v>
      </c>
      <c r="B35" s="25">
        <v>6</v>
      </c>
      <c r="C35" s="15" t="s">
        <v>19</v>
      </c>
      <c r="D35" s="15">
        <f>VLOOKUP(C35,Szorzótábla!$A$1:$B$11,2,FALSE)</f>
        <v>12</v>
      </c>
      <c r="E35" s="17">
        <f t="shared" si="0"/>
        <v>72</v>
      </c>
      <c r="F35" s="23">
        <v>0</v>
      </c>
      <c r="G35" s="20">
        <v>0</v>
      </c>
      <c r="H35" s="20">
        <v>0</v>
      </c>
      <c r="I35" s="20">
        <v>0</v>
      </c>
      <c r="J35" s="20">
        <v>0</v>
      </c>
      <c r="K35" s="5">
        <f t="shared" si="1"/>
        <v>0</v>
      </c>
    </row>
    <row r="36" spans="1:11" x14ac:dyDescent="0.25">
      <c r="A36" s="25" t="s">
        <v>62</v>
      </c>
      <c r="B36" s="25">
        <v>62</v>
      </c>
      <c r="C36" s="15" t="s">
        <v>20</v>
      </c>
      <c r="D36" s="15">
        <f>VLOOKUP(C36,Szorzótábla!$A$1:$B$11,2,FALSE)</f>
        <v>4</v>
      </c>
      <c r="E36" s="17">
        <f t="shared" si="0"/>
        <v>248</v>
      </c>
      <c r="F36" s="23">
        <v>0</v>
      </c>
      <c r="G36" s="20">
        <v>0</v>
      </c>
      <c r="H36" s="20">
        <v>0</v>
      </c>
      <c r="I36" s="20">
        <v>0</v>
      </c>
      <c r="J36" s="20">
        <v>0</v>
      </c>
      <c r="K36" s="5">
        <f t="shared" si="1"/>
        <v>0</v>
      </c>
    </row>
    <row r="37" spans="1:11" ht="30" x14ac:dyDescent="0.25">
      <c r="A37" s="25" t="s">
        <v>63</v>
      </c>
      <c r="B37" s="25">
        <v>62</v>
      </c>
      <c r="C37" s="15" t="s">
        <v>21</v>
      </c>
      <c r="D37" s="15">
        <f>VLOOKUP(C37,Szorzótábla!$A$1:$B$11,2,FALSE)</f>
        <v>2</v>
      </c>
      <c r="E37" s="17">
        <f t="shared" si="0"/>
        <v>124</v>
      </c>
      <c r="F37" s="23">
        <v>0</v>
      </c>
      <c r="G37" s="20">
        <v>0</v>
      </c>
      <c r="H37" s="20">
        <v>0</v>
      </c>
      <c r="I37" s="20">
        <v>0</v>
      </c>
      <c r="J37" s="20">
        <v>0</v>
      </c>
      <c r="K37" s="5">
        <f t="shared" si="1"/>
        <v>0</v>
      </c>
    </row>
    <row r="38" spans="1:11" ht="30" x14ac:dyDescent="0.25">
      <c r="A38" s="25" t="s">
        <v>64</v>
      </c>
      <c r="B38" s="25">
        <v>62</v>
      </c>
      <c r="C38" s="15" t="s">
        <v>21</v>
      </c>
      <c r="D38" s="15">
        <f>VLOOKUP(C38,Szorzótábla!$A$1:$B$11,2,FALSE)</f>
        <v>2</v>
      </c>
      <c r="E38" s="17">
        <f t="shared" si="0"/>
        <v>124</v>
      </c>
      <c r="F38" s="23">
        <v>0</v>
      </c>
      <c r="G38" s="20">
        <v>0</v>
      </c>
      <c r="H38" s="20">
        <v>0</v>
      </c>
      <c r="I38" s="20">
        <v>0</v>
      </c>
      <c r="J38" s="20">
        <v>0</v>
      </c>
      <c r="K38" s="5">
        <f t="shared" si="1"/>
        <v>0</v>
      </c>
    </row>
    <row r="39" spans="1:11" x14ac:dyDescent="0.25">
      <c r="A39" s="25" t="s">
        <v>65</v>
      </c>
      <c r="B39" s="25">
        <v>4</v>
      </c>
      <c r="C39" s="15" t="s">
        <v>17</v>
      </c>
      <c r="D39" s="15">
        <f>VLOOKUP(C39,Szorzótábla!$A$1:$B$11,2,FALSE)</f>
        <v>260</v>
      </c>
      <c r="E39" s="17">
        <f t="shared" si="0"/>
        <v>1040</v>
      </c>
      <c r="F39" s="9">
        <v>0</v>
      </c>
      <c r="G39" s="10">
        <v>0</v>
      </c>
      <c r="H39" s="10">
        <v>0</v>
      </c>
      <c r="I39" s="10">
        <v>0</v>
      </c>
      <c r="J39" s="11">
        <v>0</v>
      </c>
      <c r="K39" s="5">
        <f t="shared" si="1"/>
        <v>0</v>
      </c>
    </row>
    <row r="40" spans="1:11" x14ac:dyDescent="0.25">
      <c r="A40" s="25" t="s">
        <v>66</v>
      </c>
      <c r="B40" s="25"/>
      <c r="C40" s="15" t="s">
        <v>18</v>
      </c>
      <c r="D40" s="15">
        <f>VLOOKUP(C40,Szorzótábla!$A$1:$B$11,2,FALSE)</f>
        <v>52</v>
      </c>
      <c r="E40" s="17">
        <f t="shared" si="0"/>
        <v>0</v>
      </c>
      <c r="F40" s="9"/>
      <c r="G40" s="10">
        <v>0</v>
      </c>
      <c r="H40" s="10">
        <v>0</v>
      </c>
      <c r="I40" s="10">
        <v>0</v>
      </c>
      <c r="J40" s="11">
        <v>0</v>
      </c>
      <c r="K40" s="5">
        <f t="shared" si="1"/>
        <v>0</v>
      </c>
    </row>
    <row r="41" spans="1:11" x14ac:dyDescent="0.25">
      <c r="A41" s="15" t="s">
        <v>10</v>
      </c>
      <c r="B41" s="15">
        <f>SUM(B3:B30)</f>
        <v>8079</v>
      </c>
      <c r="C41" s="15"/>
      <c r="D41" s="15"/>
      <c r="E41" s="17">
        <f t="shared" si="0"/>
        <v>0</v>
      </c>
      <c r="F41" s="4" t="s">
        <v>10</v>
      </c>
      <c r="G41" s="4"/>
      <c r="H41" s="4"/>
      <c r="I41" s="4"/>
      <c r="J41" s="4"/>
      <c r="K41" s="5">
        <f>SUM(K3:K39)</f>
        <v>0</v>
      </c>
    </row>
  </sheetData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Szorzótábla!$A$1:$A$11</xm:f>
          </x14:formula1>
          <xm:sqref>C3:C40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41"/>
  <sheetViews>
    <sheetView windowProtection="1" topLeftCell="A18" zoomScaleNormal="100" workbookViewId="0">
      <selection activeCell="M35" sqref="M35"/>
    </sheetView>
  </sheetViews>
  <sheetFormatPr defaultRowHeight="15" x14ac:dyDescent="0.25"/>
  <cols>
    <col min="1" max="1" width="46.5703125" style="2" customWidth="1"/>
    <col min="2" max="2" width="15.7109375" style="2" customWidth="1"/>
    <col min="3" max="3" width="26.140625" style="2" customWidth="1"/>
    <col min="4" max="4" width="12.28515625" style="2" customWidth="1"/>
    <col min="5" max="5" width="13.5703125" style="18" customWidth="1"/>
    <col min="6" max="6" width="13.7109375" style="14" customWidth="1"/>
    <col min="7" max="7" width="11.28515625" style="14" customWidth="1"/>
    <col min="8" max="8" width="11.5703125" style="14" customWidth="1"/>
    <col min="9" max="9" width="11.85546875" style="14" customWidth="1"/>
    <col min="10" max="10" width="12.85546875" style="14" customWidth="1"/>
    <col min="11" max="11" width="11.7109375" style="14" customWidth="1"/>
    <col min="12" max="16384" width="9.140625" style="14"/>
  </cols>
  <sheetData>
    <row r="1" spans="1:26" s="1" customFormat="1" ht="57" customHeight="1" x14ac:dyDescent="0.25">
      <c r="A1" s="7" t="s">
        <v>78</v>
      </c>
      <c r="B1" s="13" t="s">
        <v>26</v>
      </c>
      <c r="C1" s="13" t="s">
        <v>13</v>
      </c>
      <c r="D1" s="13" t="s">
        <v>13</v>
      </c>
      <c r="E1" s="16" t="s">
        <v>15</v>
      </c>
      <c r="F1" s="7" t="s">
        <v>0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Z1" s="14"/>
    </row>
    <row r="2" spans="1:26" s="6" customFormat="1" x14ac:dyDescent="0.25">
      <c r="A2" s="7" t="s">
        <v>6</v>
      </c>
      <c r="B2" s="13" t="s">
        <v>12</v>
      </c>
      <c r="C2" s="13" t="s">
        <v>25</v>
      </c>
      <c r="D2" s="13" t="s">
        <v>14</v>
      </c>
      <c r="E2" s="16" t="s">
        <v>7</v>
      </c>
      <c r="F2" s="8" t="s">
        <v>8</v>
      </c>
      <c r="G2" s="8" t="s">
        <v>8</v>
      </c>
      <c r="H2" s="8" t="s">
        <v>8</v>
      </c>
      <c r="I2" s="8" t="s">
        <v>8</v>
      </c>
      <c r="J2" s="8" t="s">
        <v>8</v>
      </c>
      <c r="K2" s="8" t="s">
        <v>9</v>
      </c>
      <c r="Z2" s="14"/>
    </row>
    <row r="3" spans="1:26" x14ac:dyDescent="0.25">
      <c r="A3" s="15" t="s">
        <v>29</v>
      </c>
      <c r="B3" s="15">
        <v>3222</v>
      </c>
      <c r="C3" s="15" t="s">
        <v>17</v>
      </c>
      <c r="D3" s="15">
        <f>VLOOKUP(C3,Szorzótábla!$A$1:$B$11,2,FALSE)</f>
        <v>260</v>
      </c>
      <c r="E3" s="17">
        <f>B3*D3</f>
        <v>837720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5">
        <f>E3*(F3+G3/30+H3/90+I3/180+J3/365)</f>
        <v>0</v>
      </c>
    </row>
    <row r="4" spans="1:26" x14ac:dyDescent="0.25">
      <c r="A4" s="15" t="s">
        <v>30</v>
      </c>
      <c r="B4" s="15">
        <v>0</v>
      </c>
      <c r="C4" s="15" t="s">
        <v>16</v>
      </c>
      <c r="D4" s="15">
        <f>VLOOKUP(C4,Szorzótábla!$A$1:$B$11,2,FALSE)</f>
        <v>365</v>
      </c>
      <c r="E4" s="17">
        <f t="shared" ref="E4:E41" si="0">B4*D4</f>
        <v>0</v>
      </c>
      <c r="F4" s="20">
        <v>0</v>
      </c>
      <c r="G4" s="20">
        <v>0</v>
      </c>
      <c r="H4" s="20">
        <v>0</v>
      </c>
      <c r="I4" s="20">
        <v>0</v>
      </c>
      <c r="J4" s="21">
        <v>0</v>
      </c>
      <c r="K4" s="5">
        <f t="shared" ref="K4:K40" si="1">E4*(F4+G4/30+H4/90+I4/180+J4/365)</f>
        <v>0</v>
      </c>
    </row>
    <row r="5" spans="1:26" x14ac:dyDescent="0.25">
      <c r="A5" s="15" t="s">
        <v>31</v>
      </c>
      <c r="B5" s="15">
        <v>541</v>
      </c>
      <c r="C5" s="15" t="s">
        <v>17</v>
      </c>
      <c r="D5" s="15">
        <f>VLOOKUP(C5,Szorzótábla!$A$1:$B$11,2,FALSE)</f>
        <v>260</v>
      </c>
      <c r="E5" s="17">
        <f t="shared" si="0"/>
        <v>140660</v>
      </c>
      <c r="F5" s="9">
        <v>0</v>
      </c>
      <c r="G5" s="9">
        <v>0</v>
      </c>
      <c r="H5" s="9">
        <v>0</v>
      </c>
      <c r="I5" s="9">
        <v>0</v>
      </c>
      <c r="J5" s="21">
        <v>0</v>
      </c>
      <c r="K5" s="5">
        <f t="shared" si="1"/>
        <v>0</v>
      </c>
    </row>
    <row r="6" spans="1:26" x14ac:dyDescent="0.25">
      <c r="A6" s="15" t="s">
        <v>32</v>
      </c>
      <c r="B6" s="15">
        <v>4067</v>
      </c>
      <c r="C6" s="15" t="s">
        <v>17</v>
      </c>
      <c r="D6" s="15">
        <f>VLOOKUP(C6,Szorzótábla!$A$1:$B$11,2,FALSE)</f>
        <v>260</v>
      </c>
      <c r="E6" s="17">
        <f t="shared" si="0"/>
        <v>1057420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5">
        <f t="shared" si="1"/>
        <v>0</v>
      </c>
    </row>
    <row r="7" spans="1:26" x14ac:dyDescent="0.25">
      <c r="A7" s="15" t="s">
        <v>33</v>
      </c>
      <c r="B7" s="15">
        <v>0</v>
      </c>
      <c r="C7" s="15" t="s">
        <v>16</v>
      </c>
      <c r="D7" s="15">
        <f>VLOOKUP(C7,Szorzótábla!$A$1:$B$11,2,FALSE)</f>
        <v>365</v>
      </c>
      <c r="E7" s="17">
        <f t="shared" si="0"/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5">
        <f t="shared" si="1"/>
        <v>0</v>
      </c>
    </row>
    <row r="8" spans="1:26" x14ac:dyDescent="0.25">
      <c r="A8" s="15" t="s">
        <v>34</v>
      </c>
      <c r="B8" s="15">
        <v>80</v>
      </c>
      <c r="C8" s="15" t="s">
        <v>17</v>
      </c>
      <c r="D8" s="15">
        <f>VLOOKUP(C8,Szorzótábla!$A$1:$B$11,2,FALSE)</f>
        <v>260</v>
      </c>
      <c r="E8" s="17">
        <f t="shared" si="0"/>
        <v>20800</v>
      </c>
      <c r="F8" s="9">
        <v>0</v>
      </c>
      <c r="G8" s="9">
        <v>0</v>
      </c>
      <c r="H8" s="9">
        <v>0</v>
      </c>
      <c r="I8" s="9">
        <v>0</v>
      </c>
      <c r="J8" s="21">
        <v>0</v>
      </c>
      <c r="K8" s="5">
        <f t="shared" si="1"/>
        <v>0</v>
      </c>
    </row>
    <row r="9" spans="1:26" ht="16.5" customHeight="1" x14ac:dyDescent="0.25">
      <c r="A9" s="15" t="s">
        <v>35</v>
      </c>
      <c r="B9" s="15">
        <v>329</v>
      </c>
      <c r="C9" s="15" t="s">
        <v>16</v>
      </c>
      <c r="D9" s="15">
        <f>VLOOKUP(C9,Szorzótábla!$A$1:$B$11,2,FALSE)</f>
        <v>365</v>
      </c>
      <c r="E9" s="17">
        <f t="shared" si="0"/>
        <v>120085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5">
        <f t="shared" si="1"/>
        <v>0</v>
      </c>
    </row>
    <row r="10" spans="1:26" x14ac:dyDescent="0.25">
      <c r="A10" s="15" t="s">
        <v>36</v>
      </c>
      <c r="B10" s="15">
        <v>93</v>
      </c>
      <c r="C10" s="15" t="s">
        <v>17</v>
      </c>
      <c r="D10" s="15">
        <f>VLOOKUP(C10,Szorzótábla!$A$1:$B$11,2,FALSE)</f>
        <v>260</v>
      </c>
      <c r="E10" s="17">
        <f t="shared" si="0"/>
        <v>24180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5">
        <f t="shared" si="1"/>
        <v>0</v>
      </c>
    </row>
    <row r="11" spans="1:26" ht="14.25" customHeight="1" x14ac:dyDescent="0.25">
      <c r="A11" s="15" t="s">
        <v>37</v>
      </c>
      <c r="B11" s="15">
        <v>547</v>
      </c>
      <c r="C11" s="15" t="s">
        <v>17</v>
      </c>
      <c r="D11" s="15">
        <f>VLOOKUP(C11,Szorzótábla!$A$1:$B$11,2,FALSE)</f>
        <v>260</v>
      </c>
      <c r="E11" s="17">
        <f t="shared" si="0"/>
        <v>142220</v>
      </c>
      <c r="F11" s="9">
        <v>0</v>
      </c>
      <c r="G11" s="9">
        <v>0</v>
      </c>
      <c r="H11" s="9">
        <v>0</v>
      </c>
      <c r="I11" s="9">
        <v>0</v>
      </c>
      <c r="J11" s="21">
        <v>0</v>
      </c>
      <c r="K11" s="5">
        <f t="shared" si="1"/>
        <v>0</v>
      </c>
    </row>
    <row r="12" spans="1:26" x14ac:dyDescent="0.25">
      <c r="A12" s="15" t="s">
        <v>38</v>
      </c>
      <c r="B12" s="15">
        <v>0</v>
      </c>
      <c r="C12" s="15" t="s">
        <v>17</v>
      </c>
      <c r="D12" s="15">
        <f>VLOOKUP(C12,Szorzótábla!$A$1:$B$11,2,FALSE)</f>
        <v>260</v>
      </c>
      <c r="E12" s="17">
        <f t="shared" si="0"/>
        <v>0</v>
      </c>
      <c r="F12" s="20">
        <v>0</v>
      </c>
      <c r="G12" s="20">
        <v>0</v>
      </c>
      <c r="H12" s="20">
        <v>0</v>
      </c>
      <c r="I12" s="20">
        <v>0</v>
      </c>
      <c r="J12" s="21">
        <v>0</v>
      </c>
      <c r="K12" s="5">
        <f t="shared" si="1"/>
        <v>0</v>
      </c>
    </row>
    <row r="13" spans="1:26" x14ac:dyDescent="0.25">
      <c r="A13" s="15" t="s">
        <v>39</v>
      </c>
      <c r="B13" s="15">
        <v>0</v>
      </c>
      <c r="C13" s="15" t="s">
        <v>16</v>
      </c>
      <c r="D13" s="15">
        <f>VLOOKUP(C13,Szorzótábla!$A$1:$B$11,2,FALSE)</f>
        <v>365</v>
      </c>
      <c r="E13" s="17">
        <f t="shared" si="0"/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5">
        <f t="shared" si="1"/>
        <v>0</v>
      </c>
    </row>
    <row r="14" spans="1:26" x14ac:dyDescent="0.25">
      <c r="A14" s="15" t="s">
        <v>40</v>
      </c>
      <c r="B14" s="15">
        <v>308</v>
      </c>
      <c r="C14" s="15" t="s">
        <v>18</v>
      </c>
      <c r="D14" s="15">
        <f>VLOOKUP(C14,Szorzótábla!$A$1:$B$11,2,FALSE)</f>
        <v>52</v>
      </c>
      <c r="E14" s="17">
        <f t="shared" si="0"/>
        <v>16016</v>
      </c>
      <c r="F14" s="9">
        <v>0</v>
      </c>
      <c r="G14" s="9">
        <v>0</v>
      </c>
      <c r="H14" s="9">
        <v>0</v>
      </c>
      <c r="I14" s="9">
        <v>0</v>
      </c>
      <c r="J14" s="21">
        <v>0</v>
      </c>
      <c r="K14" s="5">
        <f t="shared" si="1"/>
        <v>0</v>
      </c>
    </row>
    <row r="15" spans="1:26" x14ac:dyDescent="0.25">
      <c r="A15" s="15" t="s">
        <v>41</v>
      </c>
      <c r="B15" s="15">
        <v>0</v>
      </c>
      <c r="C15" s="15" t="s">
        <v>17</v>
      </c>
      <c r="D15" s="15">
        <f>VLOOKUP(C15,Szorzótábla!$A$1:$B$11,2,FALSE)</f>
        <v>260</v>
      </c>
      <c r="E15" s="17">
        <f t="shared" si="0"/>
        <v>0</v>
      </c>
      <c r="F15" s="20">
        <v>0</v>
      </c>
      <c r="G15" s="20">
        <v>0</v>
      </c>
      <c r="H15" s="20">
        <v>0</v>
      </c>
      <c r="I15" s="20">
        <v>0</v>
      </c>
      <c r="J15" s="21">
        <v>0</v>
      </c>
      <c r="K15" s="5">
        <f t="shared" si="1"/>
        <v>0</v>
      </c>
    </row>
    <row r="16" spans="1:26" x14ac:dyDescent="0.25">
      <c r="A16" s="15" t="s">
        <v>42</v>
      </c>
      <c r="B16" s="15">
        <v>0</v>
      </c>
      <c r="C16" s="15" t="s">
        <v>16</v>
      </c>
      <c r="D16" s="15">
        <f>VLOOKUP(C16,Szorzótábla!$A$1:$B$11,2,FALSE)</f>
        <v>365</v>
      </c>
      <c r="E16" s="17">
        <f t="shared" si="0"/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5">
        <f t="shared" si="1"/>
        <v>0</v>
      </c>
    </row>
    <row r="17" spans="1:11" ht="45" x14ac:dyDescent="0.25">
      <c r="A17" s="15" t="s">
        <v>43</v>
      </c>
      <c r="B17" s="15">
        <v>0</v>
      </c>
      <c r="C17" s="15" t="s">
        <v>16</v>
      </c>
      <c r="D17" s="15">
        <f>VLOOKUP(C17,Szorzótábla!$A$1:$B$11,2,FALSE)</f>
        <v>365</v>
      </c>
      <c r="E17" s="17">
        <f t="shared" si="0"/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5">
        <f t="shared" si="1"/>
        <v>0</v>
      </c>
    </row>
    <row r="18" spans="1:11" x14ac:dyDescent="0.25">
      <c r="A18" s="15" t="s">
        <v>44</v>
      </c>
      <c r="B18" s="15">
        <v>0</v>
      </c>
      <c r="C18" s="15" t="s">
        <v>16</v>
      </c>
      <c r="D18" s="15">
        <f>VLOOKUP(C18,Szorzótábla!$A$1:$B$11,2,FALSE)</f>
        <v>365</v>
      </c>
      <c r="E18" s="17">
        <f t="shared" si="0"/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5">
        <f t="shared" si="1"/>
        <v>0</v>
      </c>
    </row>
    <row r="19" spans="1:11" x14ac:dyDescent="0.25">
      <c r="A19" s="15" t="s">
        <v>45</v>
      </c>
      <c r="B19" s="15">
        <v>0</v>
      </c>
      <c r="C19" s="15" t="s">
        <v>16</v>
      </c>
      <c r="D19" s="15">
        <f>VLOOKUP(C19,Szorzótábla!$A$1:$B$11,2,FALSE)</f>
        <v>365</v>
      </c>
      <c r="E19" s="17">
        <f t="shared" si="0"/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5">
        <f t="shared" si="1"/>
        <v>0</v>
      </c>
    </row>
    <row r="20" spans="1:11" x14ac:dyDescent="0.25">
      <c r="A20" s="15" t="s">
        <v>46</v>
      </c>
      <c r="B20" s="15">
        <v>0</v>
      </c>
      <c r="C20" s="15" t="s">
        <v>16</v>
      </c>
      <c r="D20" s="15">
        <f>VLOOKUP(C20,Szorzótábla!$A$1:$B$11,2,FALSE)</f>
        <v>365</v>
      </c>
      <c r="E20" s="17">
        <f t="shared" si="0"/>
        <v>0</v>
      </c>
      <c r="F20" s="20">
        <v>0</v>
      </c>
      <c r="G20" s="20">
        <v>0</v>
      </c>
      <c r="H20" s="20">
        <v>0</v>
      </c>
      <c r="I20" s="20">
        <v>0</v>
      </c>
      <c r="J20" s="21">
        <v>0</v>
      </c>
      <c r="K20" s="5">
        <f t="shared" si="1"/>
        <v>0</v>
      </c>
    </row>
    <row r="21" spans="1:11" x14ac:dyDescent="0.25">
      <c r="A21" s="15" t="s">
        <v>47</v>
      </c>
      <c r="B21" s="15">
        <v>0</v>
      </c>
      <c r="C21" s="15" t="s">
        <v>27</v>
      </c>
      <c r="D21" s="15">
        <f>VLOOKUP(C21,Szorzótábla!$A$1:$B$11,2,FALSE)</f>
        <v>1300</v>
      </c>
      <c r="E21" s="17">
        <f t="shared" si="0"/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5">
        <f t="shared" si="1"/>
        <v>0</v>
      </c>
    </row>
    <row r="22" spans="1:11" x14ac:dyDescent="0.25">
      <c r="A22" s="15" t="s">
        <v>48</v>
      </c>
      <c r="B22" s="15">
        <v>0</v>
      </c>
      <c r="C22" s="15" t="s">
        <v>16</v>
      </c>
      <c r="D22" s="15">
        <f>VLOOKUP(C22,Szorzótábla!$A$1:$B$11,2,FALSE)</f>
        <v>365</v>
      </c>
      <c r="E22" s="17">
        <f t="shared" si="0"/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5">
        <f t="shared" si="1"/>
        <v>0</v>
      </c>
    </row>
    <row r="23" spans="1:11" x14ac:dyDescent="0.25">
      <c r="A23" s="15" t="s">
        <v>49</v>
      </c>
      <c r="B23" s="15">
        <v>0</v>
      </c>
      <c r="C23" s="15" t="s">
        <v>16</v>
      </c>
      <c r="D23" s="15">
        <f>VLOOKUP(C23,Szorzótábla!$A$1:$B$11,2,FALSE)</f>
        <v>365</v>
      </c>
      <c r="E23" s="17">
        <f t="shared" si="0"/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5">
        <f t="shared" si="1"/>
        <v>0</v>
      </c>
    </row>
    <row r="24" spans="1:11" ht="30" x14ac:dyDescent="0.25">
      <c r="A24" s="15" t="s">
        <v>50</v>
      </c>
      <c r="B24" s="15">
        <v>0</v>
      </c>
      <c r="C24" s="15" t="s">
        <v>16</v>
      </c>
      <c r="D24" s="15">
        <f>VLOOKUP(C24,Szorzótábla!$A$1:$B$11,2,FALSE)</f>
        <v>365</v>
      </c>
      <c r="E24" s="17">
        <f t="shared" si="0"/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5">
        <f t="shared" si="1"/>
        <v>0</v>
      </c>
    </row>
    <row r="25" spans="1:11" x14ac:dyDescent="0.25">
      <c r="A25" s="15" t="s">
        <v>51</v>
      </c>
      <c r="B25" s="15">
        <v>0</v>
      </c>
      <c r="C25" s="15" t="s">
        <v>17</v>
      </c>
      <c r="D25" s="15">
        <f>VLOOKUP(C25,Szorzótábla!$A$1:$B$11,2,FALSE)</f>
        <v>260</v>
      </c>
      <c r="E25" s="17">
        <f t="shared" si="0"/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5">
        <f t="shared" si="1"/>
        <v>0</v>
      </c>
    </row>
    <row r="26" spans="1:11" x14ac:dyDescent="0.25">
      <c r="A26" s="15" t="s">
        <v>52</v>
      </c>
      <c r="B26" s="15">
        <v>0</v>
      </c>
      <c r="C26" s="15" t="s">
        <v>16</v>
      </c>
      <c r="D26" s="15">
        <f>VLOOKUP(C26,Szorzótábla!$A$1:$B$11,2,FALSE)</f>
        <v>365</v>
      </c>
      <c r="E26" s="17">
        <f t="shared" si="0"/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5">
        <f t="shared" si="1"/>
        <v>0</v>
      </c>
    </row>
    <row r="27" spans="1:11" x14ac:dyDescent="0.25">
      <c r="A27" s="15" t="s">
        <v>53</v>
      </c>
      <c r="B27" s="15">
        <v>85</v>
      </c>
      <c r="C27" s="15" t="s">
        <v>18</v>
      </c>
      <c r="D27" s="15">
        <f>VLOOKUP(C27,Szorzótábla!$A$1:$B$11,2,FALSE)</f>
        <v>52</v>
      </c>
      <c r="E27" s="17">
        <f t="shared" si="0"/>
        <v>4420</v>
      </c>
      <c r="F27" s="9">
        <v>0</v>
      </c>
      <c r="G27" s="20">
        <v>0</v>
      </c>
      <c r="H27" s="20">
        <v>0</v>
      </c>
      <c r="I27" s="20">
        <v>0</v>
      </c>
      <c r="J27" s="21">
        <v>0</v>
      </c>
      <c r="K27" s="5">
        <f t="shared" si="1"/>
        <v>0</v>
      </c>
    </row>
    <row r="28" spans="1:11" ht="30" x14ac:dyDescent="0.25">
      <c r="A28" s="15" t="s">
        <v>54</v>
      </c>
      <c r="B28" s="15">
        <v>0</v>
      </c>
      <c r="C28" s="15" t="s">
        <v>16</v>
      </c>
      <c r="D28" s="15">
        <f>VLOOKUP(C28,Szorzótábla!$A$1:$B$11,2,FALSE)</f>
        <v>365</v>
      </c>
      <c r="E28" s="17">
        <f t="shared" si="0"/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5">
        <f t="shared" si="1"/>
        <v>0</v>
      </c>
    </row>
    <row r="29" spans="1:11" x14ac:dyDescent="0.25">
      <c r="A29" s="15" t="s">
        <v>55</v>
      </c>
      <c r="B29" s="15">
        <v>0</v>
      </c>
      <c r="C29" s="15" t="s">
        <v>17</v>
      </c>
      <c r="D29" s="15">
        <f>VLOOKUP(C29,Szorzótábla!$A$1:$B$11,2,FALSE)</f>
        <v>260</v>
      </c>
      <c r="E29" s="17">
        <f t="shared" si="0"/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5">
        <f t="shared" si="1"/>
        <v>0</v>
      </c>
    </row>
    <row r="30" spans="1:11" x14ac:dyDescent="0.25">
      <c r="A30" s="15" t="s">
        <v>56</v>
      </c>
      <c r="B30" s="15">
        <v>0</v>
      </c>
      <c r="C30" s="15" t="s">
        <v>16</v>
      </c>
      <c r="D30" s="15">
        <f>VLOOKUP(C30,Szorzótábla!$A$1:$B$11,2,FALSE)</f>
        <v>365</v>
      </c>
      <c r="E30" s="17">
        <f t="shared" si="0"/>
        <v>0</v>
      </c>
      <c r="F30" s="20">
        <v>0</v>
      </c>
      <c r="G30" s="20">
        <v>0</v>
      </c>
      <c r="H30" s="20">
        <v>0</v>
      </c>
      <c r="I30" s="20">
        <v>0</v>
      </c>
      <c r="J30" s="21">
        <v>0</v>
      </c>
      <c r="K30" s="5">
        <f t="shared" si="1"/>
        <v>0</v>
      </c>
    </row>
    <row r="31" spans="1:11" x14ac:dyDescent="0.25">
      <c r="A31" s="25" t="s">
        <v>57</v>
      </c>
      <c r="B31" s="25">
        <v>500</v>
      </c>
      <c r="C31" s="15" t="s">
        <v>21</v>
      </c>
      <c r="D31" s="15">
        <f>VLOOKUP(C31,Szorzótábla!$A$1:$B$11,2,FALSE)</f>
        <v>2</v>
      </c>
      <c r="E31" s="17">
        <f t="shared" si="0"/>
        <v>1000</v>
      </c>
      <c r="F31" s="23">
        <v>0</v>
      </c>
      <c r="G31" s="20">
        <v>0</v>
      </c>
      <c r="H31" s="20">
        <v>0</v>
      </c>
      <c r="I31" s="20">
        <v>0</v>
      </c>
      <c r="J31" s="20">
        <v>0</v>
      </c>
      <c r="K31" s="5">
        <f t="shared" si="1"/>
        <v>0</v>
      </c>
    </row>
    <row r="32" spans="1:11" ht="30" x14ac:dyDescent="0.25">
      <c r="A32" s="25" t="s">
        <v>58</v>
      </c>
      <c r="B32" s="25">
        <v>100</v>
      </c>
      <c r="C32" s="15" t="s">
        <v>23</v>
      </c>
      <c r="D32" s="15">
        <f>VLOOKUP(C32,Szorzótábla!$A$1:$B$11,2,FALSE)</f>
        <v>1</v>
      </c>
      <c r="E32" s="17">
        <f t="shared" si="0"/>
        <v>100</v>
      </c>
      <c r="F32" s="23">
        <v>0</v>
      </c>
      <c r="G32" s="20">
        <v>0</v>
      </c>
      <c r="H32" s="20">
        <v>0</v>
      </c>
      <c r="I32" s="20">
        <v>0</v>
      </c>
      <c r="J32" s="20">
        <v>0</v>
      </c>
      <c r="K32" s="5">
        <f t="shared" si="1"/>
        <v>0</v>
      </c>
    </row>
    <row r="33" spans="1:11" x14ac:dyDescent="0.25">
      <c r="A33" s="25" t="s">
        <v>59</v>
      </c>
      <c r="B33" s="25">
        <v>0</v>
      </c>
      <c r="C33" s="15" t="s">
        <v>16</v>
      </c>
      <c r="D33" s="15">
        <f>VLOOKUP(C33,Szorzótábla!$A$1:$B$11,2,FALSE)</f>
        <v>365</v>
      </c>
      <c r="E33" s="17">
        <f t="shared" si="0"/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5">
        <f t="shared" si="1"/>
        <v>0</v>
      </c>
    </row>
    <row r="34" spans="1:11" x14ac:dyDescent="0.25">
      <c r="A34" s="25" t="s">
        <v>60</v>
      </c>
      <c r="B34" s="25">
        <v>1000</v>
      </c>
      <c r="C34" s="15" t="s">
        <v>23</v>
      </c>
      <c r="D34" s="15">
        <f>VLOOKUP(C34,Szorzótábla!$A$1:$B$11,2,FALSE)</f>
        <v>1</v>
      </c>
      <c r="E34" s="17">
        <f t="shared" si="0"/>
        <v>1000</v>
      </c>
      <c r="F34" s="9">
        <v>0</v>
      </c>
      <c r="G34" s="20">
        <v>0</v>
      </c>
      <c r="H34" s="20">
        <v>0</v>
      </c>
      <c r="I34" s="20">
        <v>0</v>
      </c>
      <c r="J34" s="20">
        <v>0</v>
      </c>
      <c r="K34" s="5">
        <f t="shared" si="1"/>
        <v>0</v>
      </c>
    </row>
    <row r="35" spans="1:11" x14ac:dyDescent="0.25">
      <c r="A35" s="25" t="s">
        <v>61</v>
      </c>
      <c r="B35" s="25">
        <v>0</v>
      </c>
      <c r="C35" s="15" t="s">
        <v>19</v>
      </c>
      <c r="D35" s="15">
        <f>VLOOKUP(C35,Szorzótábla!$A$1:$B$11,2,FALSE)</f>
        <v>12</v>
      </c>
      <c r="E35" s="17">
        <f t="shared" si="0"/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5">
        <f t="shared" si="1"/>
        <v>0</v>
      </c>
    </row>
    <row r="36" spans="1:11" x14ac:dyDescent="0.25">
      <c r="A36" s="25" t="s">
        <v>62</v>
      </c>
      <c r="B36" s="25">
        <v>208</v>
      </c>
      <c r="C36" s="15" t="s">
        <v>19</v>
      </c>
      <c r="D36" s="15">
        <f>VLOOKUP(C36,Szorzótábla!$A$1:$B$11,2,FALSE)</f>
        <v>12</v>
      </c>
      <c r="E36" s="17">
        <f t="shared" si="0"/>
        <v>2496</v>
      </c>
      <c r="F36" s="9">
        <v>0</v>
      </c>
      <c r="G36" s="20">
        <v>0</v>
      </c>
      <c r="H36" s="20">
        <v>0</v>
      </c>
      <c r="I36" s="20">
        <v>0</v>
      </c>
      <c r="J36" s="20">
        <v>0</v>
      </c>
      <c r="K36" s="5">
        <f t="shared" si="1"/>
        <v>0</v>
      </c>
    </row>
    <row r="37" spans="1:11" ht="30" x14ac:dyDescent="0.25">
      <c r="A37" s="25" t="s">
        <v>63</v>
      </c>
      <c r="B37" s="25">
        <v>419</v>
      </c>
      <c r="C37" s="15" t="s">
        <v>19</v>
      </c>
      <c r="D37" s="15">
        <f>VLOOKUP(C37,Szorzótábla!$A$1:$B$11,2,FALSE)</f>
        <v>12</v>
      </c>
      <c r="E37" s="17">
        <f t="shared" si="0"/>
        <v>5028</v>
      </c>
      <c r="F37" s="9">
        <v>0</v>
      </c>
      <c r="G37" s="20">
        <v>0</v>
      </c>
      <c r="H37" s="20">
        <v>0</v>
      </c>
      <c r="I37" s="20">
        <v>0</v>
      </c>
      <c r="J37" s="20">
        <v>0</v>
      </c>
      <c r="K37" s="5">
        <f t="shared" si="1"/>
        <v>0</v>
      </c>
    </row>
    <row r="38" spans="1:11" ht="30" x14ac:dyDescent="0.25">
      <c r="A38" s="25" t="s">
        <v>64</v>
      </c>
      <c r="B38" s="25">
        <v>419</v>
      </c>
      <c r="C38" s="15" t="s">
        <v>20</v>
      </c>
      <c r="D38" s="15">
        <f>VLOOKUP(C38,Szorzótábla!$A$1:$B$11,2,FALSE)</f>
        <v>4</v>
      </c>
      <c r="E38" s="17">
        <f t="shared" si="0"/>
        <v>1676</v>
      </c>
      <c r="F38" s="9">
        <v>0</v>
      </c>
      <c r="G38" s="20">
        <v>0</v>
      </c>
      <c r="H38" s="20">
        <v>0</v>
      </c>
      <c r="I38" s="20">
        <v>0</v>
      </c>
      <c r="J38" s="20">
        <v>0</v>
      </c>
      <c r="K38" s="5">
        <f t="shared" si="1"/>
        <v>0</v>
      </c>
    </row>
    <row r="39" spans="1:11" x14ac:dyDescent="0.25">
      <c r="A39" s="25" t="s">
        <v>65</v>
      </c>
      <c r="B39" s="25">
        <v>8</v>
      </c>
      <c r="C39" s="15" t="s">
        <v>16</v>
      </c>
      <c r="D39" s="15">
        <f>VLOOKUP(C39,Szorzótábla!$A$1:$B$11,2,FALSE)</f>
        <v>365</v>
      </c>
      <c r="E39" s="17">
        <f t="shared" si="0"/>
        <v>2920</v>
      </c>
      <c r="F39" s="9">
        <v>0</v>
      </c>
      <c r="G39" s="10">
        <v>0</v>
      </c>
      <c r="H39" s="10">
        <v>0</v>
      </c>
      <c r="I39" s="10">
        <v>0</v>
      </c>
      <c r="J39" s="11">
        <v>0</v>
      </c>
      <c r="K39" s="5">
        <f t="shared" si="1"/>
        <v>0</v>
      </c>
    </row>
    <row r="40" spans="1:11" x14ac:dyDescent="0.25">
      <c r="A40" s="25" t="s">
        <v>66</v>
      </c>
      <c r="B40" s="25"/>
      <c r="C40" s="15" t="s">
        <v>18</v>
      </c>
      <c r="D40" s="15">
        <f>VLOOKUP(C40,Szorzótábla!$A$1:$B$11,2,FALSE)</f>
        <v>52</v>
      </c>
      <c r="E40" s="17">
        <f t="shared" si="0"/>
        <v>0</v>
      </c>
      <c r="F40" s="9"/>
      <c r="G40" s="10">
        <v>0</v>
      </c>
      <c r="H40" s="10">
        <v>0</v>
      </c>
      <c r="I40" s="10">
        <v>0</v>
      </c>
      <c r="J40" s="11">
        <v>0</v>
      </c>
      <c r="K40" s="5">
        <f t="shared" si="1"/>
        <v>0</v>
      </c>
    </row>
    <row r="41" spans="1:11" x14ac:dyDescent="0.25">
      <c r="A41" s="15" t="s">
        <v>10</v>
      </c>
      <c r="B41" s="15">
        <f>SUM(B3:B30)</f>
        <v>9272</v>
      </c>
      <c r="C41" s="15"/>
      <c r="D41" s="15"/>
      <c r="E41" s="17">
        <f t="shared" si="0"/>
        <v>0</v>
      </c>
      <c r="F41" s="4" t="s">
        <v>10</v>
      </c>
      <c r="G41" s="4"/>
      <c r="H41" s="4"/>
      <c r="I41" s="4"/>
      <c r="J41" s="4"/>
      <c r="K41" s="5">
        <f>SUM(K3:K39)</f>
        <v>0</v>
      </c>
    </row>
  </sheetData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Szorzótábla!$A$1:$A$11</xm:f>
          </x14:formula1>
          <xm:sqref>C3:C40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41"/>
  <sheetViews>
    <sheetView windowProtection="1" tabSelected="1" topLeftCell="A4" zoomScale="112" zoomScaleNormal="112" workbookViewId="0">
      <selection activeCell="B11" sqref="B11"/>
    </sheetView>
  </sheetViews>
  <sheetFormatPr defaultRowHeight="15" x14ac:dyDescent="0.25"/>
  <cols>
    <col min="1" max="1" width="46.5703125" style="2" customWidth="1"/>
    <col min="2" max="2" width="15.7109375" style="2" customWidth="1"/>
    <col min="3" max="3" width="26.140625" style="2" customWidth="1"/>
    <col min="4" max="4" width="12.28515625" style="2" customWidth="1"/>
    <col min="5" max="5" width="13.5703125" style="18" customWidth="1"/>
    <col min="6" max="6" width="13.7109375" style="14" customWidth="1"/>
    <col min="7" max="7" width="11.28515625" style="14" customWidth="1"/>
    <col min="8" max="8" width="11.5703125" style="14" customWidth="1"/>
    <col min="9" max="9" width="11.85546875" style="14" customWidth="1"/>
    <col min="10" max="10" width="12.85546875" style="14" customWidth="1"/>
    <col min="11" max="11" width="11.7109375" style="14" customWidth="1"/>
    <col min="12" max="16384" width="9.140625" style="14"/>
  </cols>
  <sheetData>
    <row r="1" spans="1:26" s="1" customFormat="1" ht="57" customHeight="1" x14ac:dyDescent="0.25">
      <c r="A1" s="7" t="s">
        <v>79</v>
      </c>
      <c r="B1" s="13" t="s">
        <v>26</v>
      </c>
      <c r="C1" s="13" t="s">
        <v>13</v>
      </c>
      <c r="D1" s="13" t="s">
        <v>13</v>
      </c>
      <c r="E1" s="16" t="s">
        <v>15</v>
      </c>
      <c r="F1" s="7" t="s">
        <v>0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Z1" s="14"/>
    </row>
    <row r="2" spans="1:26" s="6" customFormat="1" x14ac:dyDescent="0.25">
      <c r="A2" s="7" t="s">
        <v>6</v>
      </c>
      <c r="B2" s="13" t="s">
        <v>12</v>
      </c>
      <c r="C2" s="13" t="s">
        <v>25</v>
      </c>
      <c r="D2" s="13" t="s">
        <v>14</v>
      </c>
      <c r="E2" s="16" t="s">
        <v>7</v>
      </c>
      <c r="F2" s="8" t="s">
        <v>8</v>
      </c>
      <c r="G2" s="8" t="s">
        <v>8</v>
      </c>
      <c r="H2" s="8" t="s">
        <v>8</v>
      </c>
      <c r="I2" s="8" t="s">
        <v>8</v>
      </c>
      <c r="J2" s="8" t="s">
        <v>8</v>
      </c>
      <c r="K2" s="8" t="s">
        <v>9</v>
      </c>
      <c r="Z2" s="14"/>
    </row>
    <row r="3" spans="1:26" x14ac:dyDescent="0.25">
      <c r="A3" s="15" t="s">
        <v>29</v>
      </c>
      <c r="B3" s="15">
        <v>4267</v>
      </c>
      <c r="C3" s="15" t="s">
        <v>17</v>
      </c>
      <c r="D3" s="15">
        <f>VLOOKUP(C3,Szorzótábla!$A$1:$B$12,2,FALSE)</f>
        <v>260</v>
      </c>
      <c r="E3" s="17">
        <f>B3*D3</f>
        <v>1109420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5">
        <f>E3*(F3+G3/30+H3/90+I3/180+J3/365)</f>
        <v>0</v>
      </c>
    </row>
    <row r="4" spans="1:26" x14ac:dyDescent="0.25">
      <c r="A4" s="15" t="s">
        <v>30</v>
      </c>
      <c r="B4" s="15">
        <v>0</v>
      </c>
      <c r="C4" s="15" t="s">
        <v>16</v>
      </c>
      <c r="D4" s="15">
        <f>VLOOKUP(C4,Szorzótábla!$A$1:$B$12,2,FALSE)</f>
        <v>365</v>
      </c>
      <c r="E4" s="17">
        <f t="shared" ref="E4:E41" si="0">B4*D4</f>
        <v>0</v>
      </c>
      <c r="F4" s="20">
        <v>0</v>
      </c>
      <c r="G4" s="20">
        <v>0</v>
      </c>
      <c r="H4" s="20">
        <v>0</v>
      </c>
      <c r="I4" s="20">
        <v>0</v>
      </c>
      <c r="J4" s="21">
        <v>0</v>
      </c>
      <c r="K4" s="5">
        <f t="shared" ref="K4:K40" si="1">E4*(F4+G4/30+H4/90+I4/180+J4/365)</f>
        <v>0</v>
      </c>
    </row>
    <row r="5" spans="1:26" x14ac:dyDescent="0.25">
      <c r="A5" s="15" t="s">
        <v>31</v>
      </c>
      <c r="B5" s="15">
        <v>800</v>
      </c>
      <c r="C5" s="15" t="s">
        <v>92</v>
      </c>
      <c r="D5" s="15">
        <f>VLOOKUP(C5,Szorzótábla!$A$1:$B$12,2,FALSE)</f>
        <v>312</v>
      </c>
      <c r="E5" s="17">
        <f t="shared" si="0"/>
        <v>249600</v>
      </c>
      <c r="F5" s="9">
        <v>0</v>
      </c>
      <c r="G5" s="9">
        <v>0</v>
      </c>
      <c r="H5" s="9">
        <v>0</v>
      </c>
      <c r="I5" s="9">
        <v>0</v>
      </c>
      <c r="J5" s="21">
        <v>0</v>
      </c>
      <c r="K5" s="5">
        <f t="shared" si="1"/>
        <v>0</v>
      </c>
    </row>
    <row r="6" spans="1:26" x14ac:dyDescent="0.25">
      <c r="A6" s="15" t="s">
        <v>32</v>
      </c>
      <c r="B6" s="15">
        <v>4167</v>
      </c>
      <c r="C6" s="15" t="s">
        <v>92</v>
      </c>
      <c r="D6" s="15">
        <f>VLOOKUP(C6,Szorzótábla!$A$1:$B$12,2,FALSE)</f>
        <v>312</v>
      </c>
      <c r="E6" s="17">
        <f t="shared" si="0"/>
        <v>1300104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5">
        <f t="shared" si="1"/>
        <v>0</v>
      </c>
    </row>
    <row r="7" spans="1:26" x14ac:dyDescent="0.25">
      <c r="A7" s="15" t="s">
        <v>33</v>
      </c>
      <c r="B7" s="15">
        <v>0</v>
      </c>
      <c r="C7" s="15" t="s">
        <v>16</v>
      </c>
      <c r="D7" s="15">
        <f>VLOOKUP(C7,Szorzótábla!$A$1:$B$12,2,FALSE)</f>
        <v>365</v>
      </c>
      <c r="E7" s="17">
        <f t="shared" si="0"/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5">
        <f t="shared" si="1"/>
        <v>0</v>
      </c>
    </row>
    <row r="8" spans="1:26" x14ac:dyDescent="0.25">
      <c r="A8" s="15" t="s">
        <v>34</v>
      </c>
      <c r="B8" s="15">
        <v>0</v>
      </c>
      <c r="C8" s="15" t="s">
        <v>17</v>
      </c>
      <c r="D8" s="15">
        <f>VLOOKUP(C8,Szorzótábla!$A$1:$B$12,2,FALSE)</f>
        <v>260</v>
      </c>
      <c r="E8" s="17">
        <f t="shared" si="0"/>
        <v>0</v>
      </c>
      <c r="F8" s="20">
        <v>0</v>
      </c>
      <c r="G8" s="20">
        <v>0</v>
      </c>
      <c r="H8" s="20">
        <v>0</v>
      </c>
      <c r="I8" s="20">
        <v>0</v>
      </c>
      <c r="J8" s="21">
        <v>0</v>
      </c>
      <c r="K8" s="5">
        <f t="shared" si="1"/>
        <v>0</v>
      </c>
    </row>
    <row r="9" spans="1:26" ht="16.5" customHeight="1" x14ac:dyDescent="0.25">
      <c r="A9" s="15" t="s">
        <v>35</v>
      </c>
      <c r="B9" s="15">
        <v>723</v>
      </c>
      <c r="C9" s="15" t="s">
        <v>92</v>
      </c>
      <c r="D9" s="15">
        <f>VLOOKUP(C9,Szorzótábla!$A$1:$B$12,2,FALSE)</f>
        <v>312</v>
      </c>
      <c r="E9" s="17">
        <f t="shared" si="0"/>
        <v>225576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5">
        <f t="shared" si="1"/>
        <v>0</v>
      </c>
    </row>
    <row r="10" spans="1:26" x14ac:dyDescent="0.25">
      <c r="A10" s="15" t="s">
        <v>36</v>
      </c>
      <c r="B10" s="15">
        <v>0</v>
      </c>
      <c r="C10" s="15" t="s">
        <v>16</v>
      </c>
      <c r="D10" s="15">
        <f>VLOOKUP(C10,Szorzótábla!$A$1:$B$12,2,FALSE)</f>
        <v>365</v>
      </c>
      <c r="E10" s="17">
        <f t="shared" si="0"/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5">
        <f t="shared" si="1"/>
        <v>0</v>
      </c>
    </row>
    <row r="11" spans="1:26" ht="14.25" customHeight="1" x14ac:dyDescent="0.25">
      <c r="A11" s="15" t="s">
        <v>37</v>
      </c>
      <c r="B11" s="15">
        <v>3070</v>
      </c>
      <c r="C11" s="15" t="s">
        <v>92</v>
      </c>
      <c r="D11" s="15">
        <f>VLOOKUP(C11,Szorzótábla!$A$1:$B$12,2,FALSE)</f>
        <v>312</v>
      </c>
      <c r="E11" s="17">
        <f t="shared" si="0"/>
        <v>957840</v>
      </c>
      <c r="F11" s="9">
        <v>0</v>
      </c>
      <c r="G11" s="9">
        <v>0</v>
      </c>
      <c r="H11" s="9">
        <v>0</v>
      </c>
      <c r="I11" s="9">
        <v>0</v>
      </c>
      <c r="J11" s="21">
        <v>0</v>
      </c>
      <c r="K11" s="5">
        <f t="shared" si="1"/>
        <v>0</v>
      </c>
    </row>
    <row r="12" spans="1:26" x14ac:dyDescent="0.25">
      <c r="A12" s="15" t="s">
        <v>38</v>
      </c>
      <c r="B12" s="15">
        <v>0</v>
      </c>
      <c r="C12" s="15" t="s">
        <v>17</v>
      </c>
      <c r="D12" s="15">
        <f>VLOOKUP(C12,Szorzótábla!$A$1:$B$12,2,FALSE)</f>
        <v>260</v>
      </c>
      <c r="E12" s="17">
        <f t="shared" si="0"/>
        <v>0</v>
      </c>
      <c r="F12" s="20">
        <v>0</v>
      </c>
      <c r="G12" s="20">
        <v>0</v>
      </c>
      <c r="H12" s="20">
        <v>0</v>
      </c>
      <c r="I12" s="20">
        <v>0</v>
      </c>
      <c r="J12" s="21">
        <v>0</v>
      </c>
      <c r="K12" s="5">
        <f t="shared" si="1"/>
        <v>0</v>
      </c>
    </row>
    <row r="13" spans="1:26" x14ac:dyDescent="0.25">
      <c r="A13" s="15" t="s">
        <v>39</v>
      </c>
      <c r="B13" s="15">
        <v>0</v>
      </c>
      <c r="C13" s="15" t="s">
        <v>16</v>
      </c>
      <c r="D13" s="15">
        <f>VLOOKUP(C13,Szorzótábla!$A$1:$B$12,2,FALSE)</f>
        <v>365</v>
      </c>
      <c r="E13" s="17">
        <f t="shared" si="0"/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5">
        <f t="shared" si="1"/>
        <v>0</v>
      </c>
    </row>
    <row r="14" spans="1:26" x14ac:dyDescent="0.25">
      <c r="A14" s="15" t="s">
        <v>40</v>
      </c>
      <c r="B14" s="15">
        <v>141</v>
      </c>
      <c r="C14" s="15" t="s">
        <v>92</v>
      </c>
      <c r="D14" s="15">
        <f>VLOOKUP(C14,Szorzótábla!$A$1:$B$12,2,FALSE)</f>
        <v>312</v>
      </c>
      <c r="E14" s="17">
        <f t="shared" si="0"/>
        <v>43992</v>
      </c>
      <c r="F14" s="9">
        <v>0</v>
      </c>
      <c r="G14" s="9">
        <v>0</v>
      </c>
      <c r="H14" s="9">
        <v>0</v>
      </c>
      <c r="I14" s="9">
        <v>0</v>
      </c>
      <c r="J14" s="21">
        <v>0</v>
      </c>
      <c r="K14" s="5">
        <f t="shared" si="1"/>
        <v>0</v>
      </c>
    </row>
    <row r="15" spans="1:26" x14ac:dyDescent="0.25">
      <c r="A15" s="15" t="s">
        <v>41</v>
      </c>
      <c r="B15" s="15">
        <v>0</v>
      </c>
      <c r="C15" s="15" t="s">
        <v>17</v>
      </c>
      <c r="D15" s="15">
        <f>VLOOKUP(C15,Szorzótábla!$A$1:$B$12,2,FALSE)</f>
        <v>260</v>
      </c>
      <c r="E15" s="17">
        <f t="shared" si="0"/>
        <v>0</v>
      </c>
      <c r="F15" s="20">
        <v>0</v>
      </c>
      <c r="G15" s="20">
        <v>0</v>
      </c>
      <c r="H15" s="20">
        <v>0</v>
      </c>
      <c r="I15" s="20">
        <v>0</v>
      </c>
      <c r="J15" s="21">
        <v>0</v>
      </c>
      <c r="K15" s="5">
        <f t="shared" si="1"/>
        <v>0</v>
      </c>
    </row>
    <row r="16" spans="1:26" x14ac:dyDescent="0.25">
      <c r="A16" s="15" t="s">
        <v>42</v>
      </c>
      <c r="B16" s="15">
        <v>0</v>
      </c>
      <c r="C16" s="15" t="s">
        <v>16</v>
      </c>
      <c r="D16" s="15">
        <f>VLOOKUP(C16,Szorzótábla!$A$1:$B$12,2,FALSE)</f>
        <v>365</v>
      </c>
      <c r="E16" s="17">
        <f t="shared" si="0"/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5">
        <f t="shared" si="1"/>
        <v>0</v>
      </c>
    </row>
    <row r="17" spans="1:11" ht="45" x14ac:dyDescent="0.25">
      <c r="A17" s="15" t="s">
        <v>43</v>
      </c>
      <c r="B17" s="15">
        <v>0</v>
      </c>
      <c r="C17" s="15" t="s">
        <v>16</v>
      </c>
      <c r="D17" s="15">
        <f>VLOOKUP(C17,Szorzótábla!$A$1:$B$12,2,FALSE)</f>
        <v>365</v>
      </c>
      <c r="E17" s="17">
        <f t="shared" si="0"/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5">
        <f t="shared" si="1"/>
        <v>0</v>
      </c>
    </row>
    <row r="18" spans="1:11" x14ac:dyDescent="0.25">
      <c r="A18" s="15" t="s">
        <v>44</v>
      </c>
      <c r="B18" s="15">
        <v>0</v>
      </c>
      <c r="C18" s="15" t="s">
        <v>16</v>
      </c>
      <c r="D18" s="15">
        <f>VLOOKUP(C18,Szorzótábla!$A$1:$B$12,2,FALSE)</f>
        <v>365</v>
      </c>
      <c r="E18" s="17">
        <f t="shared" si="0"/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5">
        <f t="shared" si="1"/>
        <v>0</v>
      </c>
    </row>
    <row r="19" spans="1:11" x14ac:dyDescent="0.25">
      <c r="A19" s="15" t="s">
        <v>45</v>
      </c>
      <c r="B19" s="15">
        <v>0</v>
      </c>
      <c r="C19" s="15" t="s">
        <v>16</v>
      </c>
      <c r="D19" s="15">
        <f>VLOOKUP(C19,Szorzótábla!$A$1:$B$12,2,FALSE)</f>
        <v>365</v>
      </c>
      <c r="E19" s="17">
        <f t="shared" si="0"/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5">
        <f t="shared" si="1"/>
        <v>0</v>
      </c>
    </row>
    <row r="20" spans="1:11" x14ac:dyDescent="0.25">
      <c r="A20" s="15" t="s">
        <v>46</v>
      </c>
      <c r="B20" s="15">
        <v>0</v>
      </c>
      <c r="C20" s="15" t="s">
        <v>16</v>
      </c>
      <c r="D20" s="15">
        <f>VLOOKUP(C20,Szorzótábla!$A$1:$B$12,2,FALSE)</f>
        <v>365</v>
      </c>
      <c r="E20" s="17">
        <f t="shared" si="0"/>
        <v>0</v>
      </c>
      <c r="F20" s="20">
        <v>0</v>
      </c>
      <c r="G20" s="20">
        <v>0</v>
      </c>
      <c r="H20" s="20">
        <v>0</v>
      </c>
      <c r="I20" s="20">
        <v>0</v>
      </c>
      <c r="J20" s="21">
        <v>0</v>
      </c>
      <c r="K20" s="5">
        <f t="shared" si="1"/>
        <v>0</v>
      </c>
    </row>
    <row r="21" spans="1:11" x14ac:dyDescent="0.25">
      <c r="A21" s="15" t="s">
        <v>47</v>
      </c>
      <c r="B21" s="15">
        <v>0</v>
      </c>
      <c r="C21" s="15" t="s">
        <v>27</v>
      </c>
      <c r="D21" s="15">
        <f>VLOOKUP(C21,Szorzótábla!$A$1:$B$12,2,FALSE)</f>
        <v>1300</v>
      </c>
      <c r="E21" s="17">
        <f t="shared" si="0"/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5">
        <f t="shared" si="1"/>
        <v>0</v>
      </c>
    </row>
    <row r="22" spans="1:11" x14ac:dyDescent="0.25">
      <c r="A22" s="15" t="s">
        <v>48</v>
      </c>
      <c r="B22" s="15">
        <v>0</v>
      </c>
      <c r="C22" s="15" t="s">
        <v>16</v>
      </c>
      <c r="D22" s="15">
        <f>VLOOKUP(C22,Szorzótábla!$A$1:$B$12,2,FALSE)</f>
        <v>365</v>
      </c>
      <c r="E22" s="17">
        <f t="shared" si="0"/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5">
        <f t="shared" si="1"/>
        <v>0</v>
      </c>
    </row>
    <row r="23" spans="1:11" x14ac:dyDescent="0.25">
      <c r="A23" s="15" t="s">
        <v>49</v>
      </c>
      <c r="B23" s="15">
        <v>0</v>
      </c>
      <c r="C23" s="15" t="s">
        <v>16</v>
      </c>
      <c r="D23" s="15">
        <f>VLOOKUP(C23,Szorzótábla!$A$1:$B$12,2,FALSE)</f>
        <v>365</v>
      </c>
      <c r="E23" s="17">
        <f t="shared" si="0"/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5">
        <f t="shared" si="1"/>
        <v>0</v>
      </c>
    </row>
    <row r="24" spans="1:11" ht="30" x14ac:dyDescent="0.25">
      <c r="A24" s="15" t="s">
        <v>50</v>
      </c>
      <c r="B24" s="15">
        <v>0</v>
      </c>
      <c r="C24" s="15" t="s">
        <v>16</v>
      </c>
      <c r="D24" s="15">
        <f>VLOOKUP(C24,Szorzótábla!$A$1:$B$12,2,FALSE)</f>
        <v>365</v>
      </c>
      <c r="E24" s="17">
        <f t="shared" si="0"/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5">
        <f t="shared" si="1"/>
        <v>0</v>
      </c>
    </row>
    <row r="25" spans="1:11" x14ac:dyDescent="0.25">
      <c r="A25" s="15" t="s">
        <v>51</v>
      </c>
      <c r="B25" s="15">
        <v>0</v>
      </c>
      <c r="C25" s="15" t="s">
        <v>17</v>
      </c>
      <c r="D25" s="15">
        <f>VLOOKUP(C25,Szorzótábla!$A$1:$B$12,2,FALSE)</f>
        <v>260</v>
      </c>
      <c r="E25" s="17">
        <f t="shared" si="0"/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5">
        <f t="shared" si="1"/>
        <v>0</v>
      </c>
    </row>
    <row r="26" spans="1:11" x14ac:dyDescent="0.25">
      <c r="A26" s="15" t="s">
        <v>52</v>
      </c>
      <c r="B26" s="15">
        <v>0</v>
      </c>
      <c r="C26" s="15" t="s">
        <v>16</v>
      </c>
      <c r="D26" s="15">
        <f>VLOOKUP(C26,Szorzótábla!$A$1:$B$12,2,FALSE)</f>
        <v>365</v>
      </c>
      <c r="E26" s="17">
        <f t="shared" si="0"/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5">
        <f t="shared" si="1"/>
        <v>0</v>
      </c>
    </row>
    <row r="27" spans="1:11" x14ac:dyDescent="0.25">
      <c r="A27" s="15" t="s">
        <v>53</v>
      </c>
      <c r="B27" s="15">
        <v>143</v>
      </c>
      <c r="C27" s="15" t="s">
        <v>92</v>
      </c>
      <c r="D27" s="15">
        <f>VLOOKUP(C27,Szorzótábla!$A$1:$B$12,2,FALSE)</f>
        <v>312</v>
      </c>
      <c r="E27" s="17">
        <f t="shared" si="0"/>
        <v>44616</v>
      </c>
      <c r="F27" s="9">
        <v>0</v>
      </c>
      <c r="G27" s="20">
        <v>0</v>
      </c>
      <c r="H27" s="20">
        <v>0</v>
      </c>
      <c r="I27" s="20">
        <v>0</v>
      </c>
      <c r="J27" s="21">
        <v>0</v>
      </c>
      <c r="K27" s="5">
        <f t="shared" si="1"/>
        <v>0</v>
      </c>
    </row>
    <row r="28" spans="1:11" ht="30" x14ac:dyDescent="0.25">
      <c r="A28" s="15" t="s">
        <v>54</v>
      </c>
      <c r="B28" s="15">
        <v>0</v>
      </c>
      <c r="C28" s="15" t="s">
        <v>16</v>
      </c>
      <c r="D28" s="15">
        <f>VLOOKUP(C28,Szorzótábla!$A$1:$B$12,2,FALSE)</f>
        <v>365</v>
      </c>
      <c r="E28" s="17">
        <f t="shared" si="0"/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5">
        <f t="shared" si="1"/>
        <v>0</v>
      </c>
    </row>
    <row r="29" spans="1:11" x14ac:dyDescent="0.25">
      <c r="A29" s="15" t="s">
        <v>55</v>
      </c>
      <c r="B29" s="15">
        <v>0</v>
      </c>
      <c r="C29" s="15" t="s">
        <v>17</v>
      </c>
      <c r="D29" s="15">
        <f>VLOOKUP(C29,Szorzótábla!$A$1:$B$12,2,FALSE)</f>
        <v>260</v>
      </c>
      <c r="E29" s="17">
        <f t="shared" si="0"/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5">
        <f t="shared" si="1"/>
        <v>0</v>
      </c>
    </row>
    <row r="30" spans="1:11" x14ac:dyDescent="0.25">
      <c r="A30" s="15" t="s">
        <v>56</v>
      </c>
      <c r="B30" s="15">
        <v>0</v>
      </c>
      <c r="C30" s="15" t="s">
        <v>16</v>
      </c>
      <c r="D30" s="15">
        <f>VLOOKUP(C30,Szorzótábla!$A$1:$B$12,2,FALSE)</f>
        <v>365</v>
      </c>
      <c r="E30" s="17">
        <f t="shared" si="0"/>
        <v>0</v>
      </c>
      <c r="F30" s="20">
        <v>0</v>
      </c>
      <c r="G30" s="20">
        <v>0</v>
      </c>
      <c r="H30" s="20">
        <v>0</v>
      </c>
      <c r="I30" s="20">
        <v>0</v>
      </c>
      <c r="J30" s="21">
        <v>0</v>
      </c>
      <c r="K30" s="5">
        <f t="shared" si="1"/>
        <v>0</v>
      </c>
    </row>
    <row r="31" spans="1:11" x14ac:dyDescent="0.25">
      <c r="A31" s="25" t="s">
        <v>57</v>
      </c>
      <c r="B31" s="25">
        <v>500</v>
      </c>
      <c r="C31" s="15" t="s">
        <v>21</v>
      </c>
      <c r="D31" s="15">
        <f>VLOOKUP(C31,Szorzótábla!$A$1:$B$12,2,FALSE)</f>
        <v>2</v>
      </c>
      <c r="E31" s="17">
        <f t="shared" si="0"/>
        <v>1000</v>
      </c>
      <c r="F31" s="23">
        <v>0</v>
      </c>
      <c r="G31" s="20">
        <v>0</v>
      </c>
      <c r="H31" s="20">
        <v>0</v>
      </c>
      <c r="I31" s="20">
        <v>0</v>
      </c>
      <c r="J31" s="20">
        <v>0</v>
      </c>
      <c r="K31" s="5">
        <f t="shared" si="1"/>
        <v>0</v>
      </c>
    </row>
    <row r="32" spans="1:11" ht="30" x14ac:dyDescent="0.25">
      <c r="A32" s="25" t="s">
        <v>58</v>
      </c>
      <c r="B32" s="25">
        <v>100</v>
      </c>
      <c r="C32" s="15" t="s">
        <v>23</v>
      </c>
      <c r="D32" s="15">
        <f>VLOOKUP(C32,Szorzótábla!$A$1:$B$12,2,FALSE)</f>
        <v>1</v>
      </c>
      <c r="E32" s="17">
        <f t="shared" si="0"/>
        <v>100</v>
      </c>
      <c r="F32" s="23">
        <v>0</v>
      </c>
      <c r="G32" s="20">
        <v>0</v>
      </c>
      <c r="H32" s="20">
        <v>0</v>
      </c>
      <c r="I32" s="20">
        <v>0</v>
      </c>
      <c r="J32" s="20">
        <v>0</v>
      </c>
      <c r="K32" s="5">
        <f t="shared" si="1"/>
        <v>0</v>
      </c>
    </row>
    <row r="33" spans="1:11" x14ac:dyDescent="0.25">
      <c r="A33" s="25" t="s">
        <v>59</v>
      </c>
      <c r="B33" s="25">
        <v>0</v>
      </c>
      <c r="C33" s="15" t="s">
        <v>16</v>
      </c>
      <c r="D33" s="15">
        <f>VLOOKUP(C33,Szorzótábla!$A$1:$B$12,2,FALSE)</f>
        <v>365</v>
      </c>
      <c r="E33" s="17">
        <f t="shared" si="0"/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5">
        <f t="shared" si="1"/>
        <v>0</v>
      </c>
    </row>
    <row r="34" spans="1:11" x14ac:dyDescent="0.25">
      <c r="A34" s="25" t="s">
        <v>60</v>
      </c>
      <c r="B34" s="25">
        <v>2000</v>
      </c>
      <c r="C34" s="15" t="s">
        <v>23</v>
      </c>
      <c r="D34" s="15">
        <f>VLOOKUP(C34,Szorzótábla!$A$1:$B$12,2,FALSE)</f>
        <v>1</v>
      </c>
      <c r="E34" s="17">
        <f t="shared" si="0"/>
        <v>2000</v>
      </c>
      <c r="F34" s="9">
        <v>0</v>
      </c>
      <c r="G34" s="20">
        <v>0</v>
      </c>
      <c r="H34" s="20">
        <v>0</v>
      </c>
      <c r="I34" s="20">
        <v>0</v>
      </c>
      <c r="J34" s="20">
        <v>0</v>
      </c>
      <c r="K34" s="5">
        <f t="shared" si="1"/>
        <v>0</v>
      </c>
    </row>
    <row r="35" spans="1:11" x14ac:dyDescent="0.25">
      <c r="A35" s="25" t="s">
        <v>61</v>
      </c>
      <c r="B35" s="25">
        <v>0</v>
      </c>
      <c r="C35" s="15" t="s">
        <v>19</v>
      </c>
      <c r="D35" s="15">
        <f>VLOOKUP(C35,Szorzótábla!$A$1:$B$12,2,FALSE)</f>
        <v>12</v>
      </c>
      <c r="E35" s="17">
        <f t="shared" si="0"/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5">
        <f t="shared" si="1"/>
        <v>0</v>
      </c>
    </row>
    <row r="36" spans="1:11" x14ac:dyDescent="0.25">
      <c r="A36" s="25" t="s">
        <v>62</v>
      </c>
      <c r="B36" s="25">
        <v>181</v>
      </c>
      <c r="C36" s="15" t="s">
        <v>19</v>
      </c>
      <c r="D36" s="15">
        <f>VLOOKUP(C36,Szorzótábla!$A$1:$B$12,2,FALSE)</f>
        <v>12</v>
      </c>
      <c r="E36" s="17">
        <f t="shared" si="0"/>
        <v>2172</v>
      </c>
      <c r="F36" s="23">
        <v>0</v>
      </c>
      <c r="G36" s="20">
        <v>0</v>
      </c>
      <c r="H36" s="20">
        <v>0</v>
      </c>
      <c r="I36" s="20">
        <v>0</v>
      </c>
      <c r="J36" s="20">
        <v>0</v>
      </c>
      <c r="K36" s="5">
        <f t="shared" si="1"/>
        <v>0</v>
      </c>
    </row>
    <row r="37" spans="1:11" ht="30" x14ac:dyDescent="0.25">
      <c r="A37" s="25" t="s">
        <v>63</v>
      </c>
      <c r="B37" s="25">
        <v>181</v>
      </c>
      <c r="C37" s="15" t="s">
        <v>19</v>
      </c>
      <c r="D37" s="15">
        <f>VLOOKUP(C37,Szorzótábla!$A$1:$B$12,2,FALSE)</f>
        <v>12</v>
      </c>
      <c r="E37" s="17">
        <f t="shared" si="0"/>
        <v>2172</v>
      </c>
      <c r="F37" s="23">
        <v>0</v>
      </c>
      <c r="G37" s="20">
        <v>0</v>
      </c>
      <c r="H37" s="20">
        <v>0</v>
      </c>
      <c r="I37" s="20">
        <v>0</v>
      </c>
      <c r="J37" s="20">
        <v>0</v>
      </c>
      <c r="K37" s="5">
        <f t="shared" si="1"/>
        <v>0</v>
      </c>
    </row>
    <row r="38" spans="1:11" ht="30" x14ac:dyDescent="0.25">
      <c r="A38" s="25" t="s">
        <v>64</v>
      </c>
      <c r="B38" s="25">
        <v>181</v>
      </c>
      <c r="C38" s="15" t="s">
        <v>19</v>
      </c>
      <c r="D38" s="15">
        <f>VLOOKUP(C38,Szorzótábla!$A$1:$B$12,2,FALSE)</f>
        <v>12</v>
      </c>
      <c r="E38" s="17">
        <f t="shared" si="0"/>
        <v>2172</v>
      </c>
      <c r="F38" s="23">
        <v>0</v>
      </c>
      <c r="G38" s="20">
        <v>0</v>
      </c>
      <c r="H38" s="20">
        <v>0</v>
      </c>
      <c r="I38" s="20">
        <v>0</v>
      </c>
      <c r="J38" s="20">
        <v>0</v>
      </c>
      <c r="K38" s="5">
        <f t="shared" si="1"/>
        <v>0</v>
      </c>
    </row>
    <row r="39" spans="1:11" x14ac:dyDescent="0.25">
      <c r="A39" s="25" t="s">
        <v>65</v>
      </c>
      <c r="B39" s="25">
        <v>8</v>
      </c>
      <c r="C39" s="15" t="s">
        <v>92</v>
      </c>
      <c r="D39" s="15">
        <f>VLOOKUP(C39,Szorzótábla!$A$1:$B$12,2,FALSE)</f>
        <v>312</v>
      </c>
      <c r="E39" s="17">
        <f t="shared" si="0"/>
        <v>2496</v>
      </c>
      <c r="F39" s="9">
        <v>0</v>
      </c>
      <c r="G39" s="10">
        <v>0</v>
      </c>
      <c r="H39" s="10">
        <v>0</v>
      </c>
      <c r="I39" s="10">
        <v>0</v>
      </c>
      <c r="J39" s="11">
        <v>0</v>
      </c>
      <c r="K39" s="5">
        <f t="shared" si="1"/>
        <v>0</v>
      </c>
    </row>
    <row r="40" spans="1:11" x14ac:dyDescent="0.25">
      <c r="A40" s="25" t="s">
        <v>66</v>
      </c>
      <c r="B40" s="25"/>
      <c r="C40" s="15" t="s">
        <v>18</v>
      </c>
      <c r="D40" s="15">
        <f>VLOOKUP(C40,Szorzótábla!$A$1:$B$12,2,FALSE)</f>
        <v>52</v>
      </c>
      <c r="E40" s="17">
        <f t="shared" si="0"/>
        <v>0</v>
      </c>
      <c r="F40" s="9"/>
      <c r="G40" s="10">
        <v>0</v>
      </c>
      <c r="H40" s="10">
        <v>0</v>
      </c>
      <c r="I40" s="10">
        <v>0</v>
      </c>
      <c r="J40" s="11">
        <v>0</v>
      </c>
      <c r="K40" s="5">
        <f t="shared" si="1"/>
        <v>0</v>
      </c>
    </row>
    <row r="41" spans="1:11" x14ac:dyDescent="0.25">
      <c r="A41" s="15" t="s">
        <v>10</v>
      </c>
      <c r="B41" s="15">
        <f>SUM(B3:B30)</f>
        <v>13311</v>
      </c>
      <c r="C41" s="15"/>
      <c r="D41" s="15"/>
      <c r="E41" s="17">
        <f t="shared" si="0"/>
        <v>0</v>
      </c>
      <c r="F41" s="4" t="s">
        <v>10</v>
      </c>
      <c r="G41" s="4"/>
      <c r="H41" s="4"/>
      <c r="I41" s="4"/>
      <c r="J41" s="4"/>
      <c r="K41" s="5">
        <f>SUM(K3:K39)</f>
        <v>0</v>
      </c>
    </row>
  </sheetData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Szorzótábla!$A$1:$A$12</xm:f>
          </x14:formula1>
          <xm:sqref>C4:C40</xm:sqref>
        </x14:dataValidation>
        <x14:dataValidation type="list" allowBlank="1" showInputMessage="1" showErrorMessage="1">
          <x14:formula1>
            <xm:f>Szorzótábla!$A$1:$A$12</xm:f>
          </x14:formula1>
          <xm:sqref>C3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41"/>
  <sheetViews>
    <sheetView windowProtection="1" topLeftCell="A21" zoomScaleNormal="100" workbookViewId="0">
      <selection activeCell="O33" sqref="O33"/>
    </sheetView>
  </sheetViews>
  <sheetFormatPr defaultRowHeight="15" x14ac:dyDescent="0.25"/>
  <cols>
    <col min="1" max="1" width="46.5703125" style="2" customWidth="1"/>
    <col min="2" max="2" width="15.7109375" style="2" customWidth="1"/>
    <col min="3" max="3" width="26.140625" style="2" customWidth="1"/>
    <col min="4" max="4" width="12.28515625" style="2" customWidth="1"/>
    <col min="5" max="5" width="13.5703125" style="18" customWidth="1"/>
    <col min="6" max="6" width="13.7109375" style="14" customWidth="1"/>
    <col min="7" max="7" width="11.28515625" style="14" customWidth="1"/>
    <col min="8" max="8" width="11.5703125" style="14" customWidth="1"/>
    <col min="9" max="9" width="11.85546875" style="14" customWidth="1"/>
    <col min="10" max="10" width="12.85546875" style="14" customWidth="1"/>
    <col min="11" max="11" width="11.7109375" style="14" customWidth="1"/>
    <col min="12" max="16384" width="9.140625" style="14"/>
  </cols>
  <sheetData>
    <row r="1" spans="1:26" s="1" customFormat="1" ht="57" customHeight="1" x14ac:dyDescent="0.25">
      <c r="A1" s="7" t="s">
        <v>80</v>
      </c>
      <c r="B1" s="13" t="s">
        <v>26</v>
      </c>
      <c r="C1" s="13" t="s">
        <v>13</v>
      </c>
      <c r="D1" s="13" t="s">
        <v>13</v>
      </c>
      <c r="E1" s="16" t="s">
        <v>15</v>
      </c>
      <c r="F1" s="7" t="s">
        <v>0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Z1" s="14"/>
    </row>
    <row r="2" spans="1:26" s="6" customFormat="1" x14ac:dyDescent="0.25">
      <c r="A2" s="7" t="s">
        <v>6</v>
      </c>
      <c r="B2" s="13" t="s">
        <v>12</v>
      </c>
      <c r="C2" s="13" t="s">
        <v>25</v>
      </c>
      <c r="D2" s="13" t="s">
        <v>14</v>
      </c>
      <c r="E2" s="16" t="s">
        <v>7</v>
      </c>
      <c r="F2" s="8" t="s">
        <v>8</v>
      </c>
      <c r="G2" s="8" t="s">
        <v>8</v>
      </c>
      <c r="H2" s="8" t="s">
        <v>8</v>
      </c>
      <c r="I2" s="8" t="s">
        <v>8</v>
      </c>
      <c r="J2" s="8" t="s">
        <v>8</v>
      </c>
      <c r="K2" s="8" t="s">
        <v>9</v>
      </c>
      <c r="Z2" s="14"/>
    </row>
    <row r="3" spans="1:26" x14ac:dyDescent="0.25">
      <c r="A3" s="15" t="s">
        <v>29</v>
      </c>
      <c r="B3" s="15">
        <v>264</v>
      </c>
      <c r="C3" s="15" t="s">
        <v>17</v>
      </c>
      <c r="D3" s="15">
        <f>VLOOKUP(C3,Szorzótábla!$A$1:$B$11,2,FALSE)</f>
        <v>260</v>
      </c>
      <c r="E3" s="17">
        <f>B3*D3</f>
        <v>68640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5">
        <f>E3*(F3+G3/30+H3/90+I3/180+J3/365)</f>
        <v>0</v>
      </c>
    </row>
    <row r="4" spans="1:26" x14ac:dyDescent="0.25">
      <c r="A4" s="15" t="s">
        <v>30</v>
      </c>
      <c r="B4" s="15">
        <v>0</v>
      </c>
      <c r="C4" s="15" t="s">
        <v>16</v>
      </c>
      <c r="D4" s="15">
        <f>VLOOKUP(C4,Szorzótábla!$A$1:$B$11,2,FALSE)</f>
        <v>365</v>
      </c>
      <c r="E4" s="17">
        <f t="shared" ref="E4:E41" si="0">B4*D4</f>
        <v>0</v>
      </c>
      <c r="F4" s="20">
        <v>0</v>
      </c>
      <c r="G4" s="20">
        <v>0</v>
      </c>
      <c r="H4" s="20">
        <v>0</v>
      </c>
      <c r="I4" s="20">
        <v>0</v>
      </c>
      <c r="J4" s="21">
        <v>0</v>
      </c>
      <c r="K4" s="5">
        <f t="shared" ref="K4:K40" si="1">E4*(F4+G4/30+H4/90+I4/180+J4/365)</f>
        <v>0</v>
      </c>
    </row>
    <row r="5" spans="1:26" x14ac:dyDescent="0.25">
      <c r="A5" s="15" t="s">
        <v>31</v>
      </c>
      <c r="B5" s="15">
        <v>248</v>
      </c>
      <c r="C5" s="15" t="s">
        <v>17</v>
      </c>
      <c r="D5" s="15">
        <f>VLOOKUP(C5,Szorzótábla!$A$1:$B$11,2,FALSE)</f>
        <v>260</v>
      </c>
      <c r="E5" s="17">
        <f t="shared" si="0"/>
        <v>64480</v>
      </c>
      <c r="F5" s="9">
        <v>0</v>
      </c>
      <c r="G5" s="9">
        <v>0</v>
      </c>
      <c r="H5" s="9">
        <v>0</v>
      </c>
      <c r="I5" s="9">
        <v>0</v>
      </c>
      <c r="J5" s="21">
        <v>0</v>
      </c>
      <c r="K5" s="5">
        <f t="shared" si="1"/>
        <v>0</v>
      </c>
    </row>
    <row r="6" spans="1:26" x14ac:dyDescent="0.25">
      <c r="A6" s="15" t="s">
        <v>32</v>
      </c>
      <c r="B6" s="15">
        <v>627</v>
      </c>
      <c r="C6" s="15" t="s">
        <v>17</v>
      </c>
      <c r="D6" s="15">
        <f>VLOOKUP(C6,Szorzótábla!$A$1:$B$11,2,FALSE)</f>
        <v>260</v>
      </c>
      <c r="E6" s="17">
        <f t="shared" si="0"/>
        <v>163020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5">
        <f t="shared" si="1"/>
        <v>0</v>
      </c>
    </row>
    <row r="7" spans="1:26" x14ac:dyDescent="0.25">
      <c r="A7" s="15" t="s">
        <v>33</v>
      </c>
      <c r="B7" s="15">
        <v>0</v>
      </c>
      <c r="C7" s="15" t="s">
        <v>16</v>
      </c>
      <c r="D7" s="15">
        <f>VLOOKUP(C7,Szorzótábla!$A$1:$B$11,2,FALSE)</f>
        <v>365</v>
      </c>
      <c r="E7" s="17">
        <f t="shared" si="0"/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5">
        <f t="shared" si="1"/>
        <v>0</v>
      </c>
    </row>
    <row r="8" spans="1:26" x14ac:dyDescent="0.25">
      <c r="A8" s="15" t="s">
        <v>34</v>
      </c>
      <c r="B8" s="15">
        <v>0</v>
      </c>
      <c r="C8" s="15" t="s">
        <v>17</v>
      </c>
      <c r="D8" s="15">
        <f>VLOOKUP(C8,Szorzótábla!$A$1:$B$11,2,FALSE)</f>
        <v>260</v>
      </c>
      <c r="E8" s="17">
        <f t="shared" si="0"/>
        <v>0</v>
      </c>
      <c r="F8" s="20">
        <v>0</v>
      </c>
      <c r="G8" s="20">
        <v>0</v>
      </c>
      <c r="H8" s="20">
        <v>0</v>
      </c>
      <c r="I8" s="20">
        <v>0</v>
      </c>
      <c r="J8" s="21">
        <v>0</v>
      </c>
      <c r="K8" s="5">
        <f t="shared" si="1"/>
        <v>0</v>
      </c>
    </row>
    <row r="9" spans="1:26" ht="16.5" customHeight="1" x14ac:dyDescent="0.25">
      <c r="A9" s="15" t="s">
        <v>35</v>
      </c>
      <c r="B9" s="15">
        <v>40</v>
      </c>
      <c r="C9" s="15" t="s">
        <v>17</v>
      </c>
      <c r="D9" s="15">
        <f>VLOOKUP(C9,Szorzótábla!$A$1:$B$11,2,FALSE)</f>
        <v>260</v>
      </c>
      <c r="E9" s="17">
        <f t="shared" si="0"/>
        <v>10400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5">
        <f t="shared" si="1"/>
        <v>0</v>
      </c>
    </row>
    <row r="10" spans="1:26" x14ac:dyDescent="0.25">
      <c r="A10" s="15" t="s">
        <v>36</v>
      </c>
      <c r="B10" s="15">
        <v>10</v>
      </c>
      <c r="C10" s="15" t="s">
        <v>17</v>
      </c>
      <c r="D10" s="15">
        <f>VLOOKUP(C10,Szorzótábla!$A$1:$B$11,2,FALSE)</f>
        <v>260</v>
      </c>
      <c r="E10" s="17">
        <f t="shared" si="0"/>
        <v>2600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5">
        <f t="shared" si="1"/>
        <v>0</v>
      </c>
    </row>
    <row r="11" spans="1:26" ht="14.25" customHeight="1" x14ac:dyDescent="0.25">
      <c r="A11" s="15" t="s">
        <v>37</v>
      </c>
      <c r="B11" s="15">
        <v>0</v>
      </c>
      <c r="C11" s="15" t="s">
        <v>17</v>
      </c>
      <c r="D11" s="15">
        <f>VLOOKUP(C11,Szorzótábla!$A$1:$B$11,2,FALSE)</f>
        <v>260</v>
      </c>
      <c r="E11" s="17">
        <f t="shared" si="0"/>
        <v>0</v>
      </c>
      <c r="F11" s="9">
        <v>0</v>
      </c>
      <c r="G11" s="9">
        <v>0</v>
      </c>
      <c r="H11" s="9">
        <v>0</v>
      </c>
      <c r="I11" s="9">
        <v>0</v>
      </c>
      <c r="J11" s="21">
        <v>0</v>
      </c>
      <c r="K11" s="5">
        <f t="shared" si="1"/>
        <v>0</v>
      </c>
    </row>
    <row r="12" spans="1:26" x14ac:dyDescent="0.25">
      <c r="A12" s="15" t="s">
        <v>38</v>
      </c>
      <c r="B12" s="15">
        <v>0</v>
      </c>
      <c r="C12" s="15" t="s">
        <v>17</v>
      </c>
      <c r="D12" s="15">
        <f>VLOOKUP(C12,Szorzótábla!$A$1:$B$11,2,FALSE)</f>
        <v>260</v>
      </c>
      <c r="E12" s="17">
        <f t="shared" si="0"/>
        <v>0</v>
      </c>
      <c r="F12" s="20">
        <v>0</v>
      </c>
      <c r="G12" s="20">
        <v>0</v>
      </c>
      <c r="H12" s="20">
        <v>0</v>
      </c>
      <c r="I12" s="20">
        <v>0</v>
      </c>
      <c r="J12" s="21">
        <v>0</v>
      </c>
      <c r="K12" s="5">
        <f t="shared" si="1"/>
        <v>0</v>
      </c>
    </row>
    <row r="13" spans="1:26" x14ac:dyDescent="0.25">
      <c r="A13" s="15" t="s">
        <v>39</v>
      </c>
      <c r="B13" s="15">
        <v>0</v>
      </c>
      <c r="C13" s="15" t="s">
        <v>16</v>
      </c>
      <c r="D13" s="15">
        <f>VLOOKUP(C13,Szorzótábla!$A$1:$B$11,2,FALSE)</f>
        <v>365</v>
      </c>
      <c r="E13" s="17">
        <f t="shared" si="0"/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5">
        <f t="shared" si="1"/>
        <v>0</v>
      </c>
    </row>
    <row r="14" spans="1:26" x14ac:dyDescent="0.25">
      <c r="A14" s="15" t="s">
        <v>40</v>
      </c>
      <c r="B14" s="15">
        <v>16</v>
      </c>
      <c r="C14" s="15" t="s">
        <v>18</v>
      </c>
      <c r="D14" s="15">
        <f>VLOOKUP(C14,Szorzótábla!$A$1:$B$11,2,FALSE)</f>
        <v>52</v>
      </c>
      <c r="E14" s="17">
        <f t="shared" si="0"/>
        <v>832</v>
      </c>
      <c r="F14" s="23">
        <v>0</v>
      </c>
      <c r="G14" s="23">
        <v>0</v>
      </c>
      <c r="H14" s="23">
        <v>0</v>
      </c>
      <c r="I14" s="23">
        <v>0</v>
      </c>
      <c r="J14" s="21">
        <v>0</v>
      </c>
      <c r="K14" s="5">
        <f t="shared" si="1"/>
        <v>0</v>
      </c>
    </row>
    <row r="15" spans="1:26" x14ac:dyDescent="0.25">
      <c r="A15" s="15" t="s">
        <v>41</v>
      </c>
      <c r="B15" s="15">
        <v>0</v>
      </c>
      <c r="C15" s="15" t="s">
        <v>17</v>
      </c>
      <c r="D15" s="15">
        <f>VLOOKUP(C15,Szorzótábla!$A$1:$B$11,2,FALSE)</f>
        <v>260</v>
      </c>
      <c r="E15" s="17">
        <f t="shared" si="0"/>
        <v>0</v>
      </c>
      <c r="F15" s="20">
        <v>0</v>
      </c>
      <c r="G15" s="20">
        <v>0</v>
      </c>
      <c r="H15" s="20">
        <v>0</v>
      </c>
      <c r="I15" s="20">
        <v>0</v>
      </c>
      <c r="J15" s="21">
        <v>0</v>
      </c>
      <c r="K15" s="5">
        <f t="shared" si="1"/>
        <v>0</v>
      </c>
    </row>
    <row r="16" spans="1:26" x14ac:dyDescent="0.25">
      <c r="A16" s="15" t="s">
        <v>42</v>
      </c>
      <c r="B16" s="15">
        <v>0</v>
      </c>
      <c r="C16" s="15" t="s">
        <v>16</v>
      </c>
      <c r="D16" s="15">
        <f>VLOOKUP(C16,Szorzótábla!$A$1:$B$11,2,FALSE)</f>
        <v>365</v>
      </c>
      <c r="E16" s="17">
        <f t="shared" si="0"/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5">
        <f t="shared" si="1"/>
        <v>0</v>
      </c>
    </row>
    <row r="17" spans="1:11" ht="45" x14ac:dyDescent="0.25">
      <c r="A17" s="15" t="s">
        <v>43</v>
      </c>
      <c r="B17" s="15">
        <v>0</v>
      </c>
      <c r="C17" s="15" t="s">
        <v>16</v>
      </c>
      <c r="D17" s="15">
        <f>VLOOKUP(C17,Szorzótábla!$A$1:$B$11,2,FALSE)</f>
        <v>365</v>
      </c>
      <c r="E17" s="17">
        <f t="shared" si="0"/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5">
        <f t="shared" si="1"/>
        <v>0</v>
      </c>
    </row>
    <row r="18" spans="1:11" x14ac:dyDescent="0.25">
      <c r="A18" s="15" t="s">
        <v>44</v>
      </c>
      <c r="B18" s="15">
        <v>0</v>
      </c>
      <c r="C18" s="15" t="s">
        <v>16</v>
      </c>
      <c r="D18" s="15">
        <f>VLOOKUP(C18,Szorzótábla!$A$1:$B$11,2,FALSE)</f>
        <v>365</v>
      </c>
      <c r="E18" s="17">
        <f t="shared" si="0"/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5">
        <f t="shared" si="1"/>
        <v>0</v>
      </c>
    </row>
    <row r="19" spans="1:11" x14ac:dyDescent="0.25">
      <c r="A19" s="15" t="s">
        <v>45</v>
      </c>
      <c r="B19" s="15">
        <v>0</v>
      </c>
      <c r="C19" s="15" t="s">
        <v>16</v>
      </c>
      <c r="D19" s="15">
        <f>VLOOKUP(C19,Szorzótábla!$A$1:$B$11,2,FALSE)</f>
        <v>365</v>
      </c>
      <c r="E19" s="17">
        <f t="shared" si="0"/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5">
        <f t="shared" si="1"/>
        <v>0</v>
      </c>
    </row>
    <row r="20" spans="1:11" x14ac:dyDescent="0.25">
      <c r="A20" s="15" t="s">
        <v>46</v>
      </c>
      <c r="B20" s="15">
        <v>0</v>
      </c>
      <c r="C20" s="15" t="s">
        <v>16</v>
      </c>
      <c r="D20" s="15">
        <f>VLOOKUP(C20,Szorzótábla!$A$1:$B$11,2,FALSE)</f>
        <v>365</v>
      </c>
      <c r="E20" s="17">
        <f t="shared" si="0"/>
        <v>0</v>
      </c>
      <c r="F20" s="20">
        <v>0</v>
      </c>
      <c r="G20" s="20">
        <v>0</v>
      </c>
      <c r="H20" s="20">
        <v>0</v>
      </c>
      <c r="I20" s="20">
        <v>0</v>
      </c>
      <c r="J20" s="21">
        <v>0</v>
      </c>
      <c r="K20" s="5">
        <f t="shared" si="1"/>
        <v>0</v>
      </c>
    </row>
    <row r="21" spans="1:11" x14ac:dyDescent="0.25">
      <c r="A21" s="15" t="s">
        <v>47</v>
      </c>
      <c r="B21" s="15">
        <v>0</v>
      </c>
      <c r="C21" s="15" t="s">
        <v>27</v>
      </c>
      <c r="D21" s="15">
        <f>VLOOKUP(C21,Szorzótábla!$A$1:$B$11,2,FALSE)</f>
        <v>1300</v>
      </c>
      <c r="E21" s="17">
        <f t="shared" si="0"/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5">
        <f t="shared" si="1"/>
        <v>0</v>
      </c>
    </row>
    <row r="22" spans="1:11" x14ac:dyDescent="0.25">
      <c r="A22" s="15" t="s">
        <v>48</v>
      </c>
      <c r="B22" s="15">
        <v>0</v>
      </c>
      <c r="C22" s="15" t="s">
        <v>16</v>
      </c>
      <c r="D22" s="15">
        <f>VLOOKUP(C22,Szorzótábla!$A$1:$B$11,2,FALSE)</f>
        <v>365</v>
      </c>
      <c r="E22" s="17">
        <f t="shared" si="0"/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5">
        <f t="shared" si="1"/>
        <v>0</v>
      </c>
    </row>
    <row r="23" spans="1:11" x14ac:dyDescent="0.25">
      <c r="A23" s="15" t="s">
        <v>49</v>
      </c>
      <c r="B23" s="15">
        <v>0</v>
      </c>
      <c r="C23" s="15" t="s">
        <v>16</v>
      </c>
      <c r="D23" s="15">
        <f>VLOOKUP(C23,Szorzótábla!$A$1:$B$11,2,FALSE)</f>
        <v>365</v>
      </c>
      <c r="E23" s="17">
        <f t="shared" si="0"/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5">
        <f t="shared" si="1"/>
        <v>0</v>
      </c>
    </row>
    <row r="24" spans="1:11" ht="30" x14ac:dyDescent="0.25">
      <c r="A24" s="15" t="s">
        <v>50</v>
      </c>
      <c r="B24" s="15">
        <v>0</v>
      </c>
      <c r="C24" s="15" t="s">
        <v>16</v>
      </c>
      <c r="D24" s="15">
        <f>VLOOKUP(C24,Szorzótábla!$A$1:$B$11,2,FALSE)</f>
        <v>365</v>
      </c>
      <c r="E24" s="17">
        <f t="shared" si="0"/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5">
        <f t="shared" si="1"/>
        <v>0</v>
      </c>
    </row>
    <row r="25" spans="1:11" x14ac:dyDescent="0.25">
      <c r="A25" s="15" t="s">
        <v>51</v>
      </c>
      <c r="B25" s="15">
        <v>0</v>
      </c>
      <c r="C25" s="15" t="s">
        <v>17</v>
      </c>
      <c r="D25" s="15">
        <f>VLOOKUP(C25,Szorzótábla!$A$1:$B$11,2,FALSE)</f>
        <v>260</v>
      </c>
      <c r="E25" s="17">
        <f t="shared" si="0"/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5">
        <f t="shared" si="1"/>
        <v>0</v>
      </c>
    </row>
    <row r="26" spans="1:11" x14ac:dyDescent="0.25">
      <c r="A26" s="15" t="s">
        <v>52</v>
      </c>
      <c r="B26" s="15">
        <v>0</v>
      </c>
      <c r="C26" s="15" t="s">
        <v>16</v>
      </c>
      <c r="D26" s="15">
        <f>VLOOKUP(C26,Szorzótábla!$A$1:$B$11,2,FALSE)</f>
        <v>365</v>
      </c>
      <c r="E26" s="17">
        <f t="shared" si="0"/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5">
        <f t="shared" si="1"/>
        <v>0</v>
      </c>
    </row>
    <row r="27" spans="1:11" x14ac:dyDescent="0.25">
      <c r="A27" s="15" t="s">
        <v>53</v>
      </c>
      <c r="B27" s="15">
        <v>0</v>
      </c>
      <c r="C27" s="15" t="s">
        <v>18</v>
      </c>
      <c r="D27" s="15">
        <f>VLOOKUP(C27,Szorzótábla!$A$1:$B$11,2,FALSE)</f>
        <v>52</v>
      </c>
      <c r="E27" s="17">
        <f t="shared" si="0"/>
        <v>0</v>
      </c>
      <c r="F27" s="20">
        <v>0</v>
      </c>
      <c r="G27" s="20">
        <v>0</v>
      </c>
      <c r="H27" s="20">
        <v>0</v>
      </c>
      <c r="I27" s="20">
        <v>0</v>
      </c>
      <c r="J27" s="21">
        <v>0</v>
      </c>
      <c r="K27" s="5">
        <f t="shared" si="1"/>
        <v>0</v>
      </c>
    </row>
    <row r="28" spans="1:11" ht="30" x14ac:dyDescent="0.25">
      <c r="A28" s="15" t="s">
        <v>54</v>
      </c>
      <c r="B28" s="15">
        <v>0</v>
      </c>
      <c r="C28" s="15" t="s">
        <v>16</v>
      </c>
      <c r="D28" s="15">
        <f>VLOOKUP(C28,Szorzótábla!$A$1:$B$11,2,FALSE)</f>
        <v>365</v>
      </c>
      <c r="E28" s="17">
        <f t="shared" si="0"/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5">
        <f t="shared" si="1"/>
        <v>0</v>
      </c>
    </row>
    <row r="29" spans="1:11" x14ac:dyDescent="0.25">
      <c r="A29" s="15" t="s">
        <v>55</v>
      </c>
      <c r="B29" s="15">
        <v>0</v>
      </c>
      <c r="C29" s="15" t="s">
        <v>17</v>
      </c>
      <c r="D29" s="15">
        <f>VLOOKUP(C29,Szorzótábla!$A$1:$B$11,2,FALSE)</f>
        <v>260</v>
      </c>
      <c r="E29" s="17">
        <f t="shared" si="0"/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5">
        <f t="shared" si="1"/>
        <v>0</v>
      </c>
    </row>
    <row r="30" spans="1:11" x14ac:dyDescent="0.25">
      <c r="A30" s="15" t="s">
        <v>56</v>
      </c>
      <c r="B30" s="15">
        <v>0</v>
      </c>
      <c r="C30" s="15" t="s">
        <v>16</v>
      </c>
      <c r="D30" s="15">
        <f>VLOOKUP(C30,Szorzótábla!$A$1:$B$11,2,FALSE)</f>
        <v>365</v>
      </c>
      <c r="E30" s="17">
        <f t="shared" si="0"/>
        <v>0</v>
      </c>
      <c r="F30" s="20">
        <v>0</v>
      </c>
      <c r="G30" s="20">
        <v>0</v>
      </c>
      <c r="H30" s="20">
        <v>0</v>
      </c>
      <c r="I30" s="20">
        <v>0</v>
      </c>
      <c r="J30" s="21">
        <v>0</v>
      </c>
      <c r="K30" s="5">
        <f t="shared" si="1"/>
        <v>0</v>
      </c>
    </row>
    <row r="31" spans="1:11" x14ac:dyDescent="0.25">
      <c r="A31" s="25" t="s">
        <v>57</v>
      </c>
      <c r="B31" s="25">
        <v>0</v>
      </c>
      <c r="C31" s="15" t="s">
        <v>21</v>
      </c>
      <c r="D31" s="15">
        <f>VLOOKUP(C31,Szorzótábla!$A$1:$B$11,2,FALSE)</f>
        <v>2</v>
      </c>
      <c r="E31" s="17">
        <f t="shared" si="0"/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5">
        <f t="shared" si="1"/>
        <v>0</v>
      </c>
    </row>
    <row r="32" spans="1:11" ht="30" x14ac:dyDescent="0.25">
      <c r="A32" s="25" t="s">
        <v>58</v>
      </c>
      <c r="B32" s="25">
        <v>0</v>
      </c>
      <c r="C32" s="15" t="s">
        <v>23</v>
      </c>
      <c r="D32" s="15">
        <f>VLOOKUP(C32,Szorzótábla!$A$1:$B$11,2,FALSE)</f>
        <v>1</v>
      </c>
      <c r="E32" s="17">
        <f t="shared" si="0"/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5">
        <f t="shared" si="1"/>
        <v>0</v>
      </c>
    </row>
    <row r="33" spans="1:11" x14ac:dyDescent="0.25">
      <c r="A33" s="25" t="s">
        <v>59</v>
      </c>
      <c r="B33" s="25">
        <v>0</v>
      </c>
      <c r="C33" s="15" t="s">
        <v>16</v>
      </c>
      <c r="D33" s="15">
        <f>VLOOKUP(C33,Szorzótábla!$A$1:$B$11,2,FALSE)</f>
        <v>365</v>
      </c>
      <c r="E33" s="17">
        <f t="shared" si="0"/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5">
        <f t="shared" si="1"/>
        <v>0</v>
      </c>
    </row>
    <row r="34" spans="1:11" x14ac:dyDescent="0.25">
      <c r="A34" s="25" t="s">
        <v>60</v>
      </c>
      <c r="B34" s="25">
        <v>100</v>
      </c>
      <c r="C34" s="15" t="s">
        <v>23</v>
      </c>
      <c r="D34" s="15">
        <f>VLOOKUP(C34,Szorzótábla!$A$1:$B$11,2,FALSE)</f>
        <v>1</v>
      </c>
      <c r="E34" s="17">
        <f t="shared" si="0"/>
        <v>100</v>
      </c>
      <c r="F34" s="23">
        <v>0</v>
      </c>
      <c r="G34" s="20">
        <v>0</v>
      </c>
      <c r="H34" s="20">
        <v>0</v>
      </c>
      <c r="I34" s="20">
        <v>0</v>
      </c>
      <c r="J34" s="20">
        <v>0</v>
      </c>
      <c r="K34" s="5">
        <f t="shared" si="1"/>
        <v>0</v>
      </c>
    </row>
    <row r="35" spans="1:11" x14ac:dyDescent="0.25">
      <c r="A35" s="25" t="s">
        <v>61</v>
      </c>
      <c r="B35" s="25">
        <v>0</v>
      </c>
      <c r="C35" s="15" t="s">
        <v>19</v>
      </c>
      <c r="D35" s="15">
        <f>VLOOKUP(C35,Szorzótábla!$A$1:$B$11,2,FALSE)</f>
        <v>12</v>
      </c>
      <c r="E35" s="17">
        <f t="shared" si="0"/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5">
        <f t="shared" si="1"/>
        <v>0</v>
      </c>
    </row>
    <row r="36" spans="1:11" x14ac:dyDescent="0.25">
      <c r="A36" s="25" t="s">
        <v>62</v>
      </c>
      <c r="B36" s="25">
        <v>30</v>
      </c>
      <c r="C36" s="15" t="s">
        <v>20</v>
      </c>
      <c r="D36" s="15">
        <f>VLOOKUP(C36,Szorzótábla!$A$1:$B$11,2,FALSE)</f>
        <v>4</v>
      </c>
      <c r="E36" s="17">
        <f t="shared" si="0"/>
        <v>120</v>
      </c>
      <c r="F36" s="9">
        <v>0</v>
      </c>
      <c r="G36" s="20">
        <v>0</v>
      </c>
      <c r="H36" s="20">
        <v>0</v>
      </c>
      <c r="I36" s="20">
        <v>0</v>
      </c>
      <c r="J36" s="20">
        <v>0</v>
      </c>
      <c r="K36" s="5">
        <f t="shared" si="1"/>
        <v>0</v>
      </c>
    </row>
    <row r="37" spans="1:11" ht="30" x14ac:dyDescent="0.25">
      <c r="A37" s="25" t="s">
        <v>63</v>
      </c>
      <c r="B37" s="25">
        <v>30</v>
      </c>
      <c r="C37" s="15" t="s">
        <v>20</v>
      </c>
      <c r="D37" s="15">
        <f>VLOOKUP(C37,Szorzótábla!$A$1:$B$11,2,FALSE)</f>
        <v>4</v>
      </c>
      <c r="E37" s="17">
        <f t="shared" si="0"/>
        <v>120</v>
      </c>
      <c r="F37" s="9">
        <v>0</v>
      </c>
      <c r="G37" s="20">
        <v>0</v>
      </c>
      <c r="H37" s="20">
        <v>0</v>
      </c>
      <c r="I37" s="20">
        <v>0</v>
      </c>
      <c r="J37" s="20">
        <v>0</v>
      </c>
      <c r="K37" s="5">
        <f t="shared" si="1"/>
        <v>0</v>
      </c>
    </row>
    <row r="38" spans="1:11" ht="30" x14ac:dyDescent="0.25">
      <c r="A38" s="25" t="s">
        <v>64</v>
      </c>
      <c r="B38" s="25">
        <v>30</v>
      </c>
      <c r="C38" s="15" t="s">
        <v>20</v>
      </c>
      <c r="D38" s="15">
        <f>VLOOKUP(C38,Szorzótábla!$A$1:$B$11,2,FALSE)</f>
        <v>4</v>
      </c>
      <c r="E38" s="17">
        <f t="shared" si="0"/>
        <v>120</v>
      </c>
      <c r="F38" s="23">
        <v>0</v>
      </c>
      <c r="G38" s="20">
        <v>0</v>
      </c>
      <c r="H38" s="20">
        <v>0</v>
      </c>
      <c r="I38" s="20">
        <v>0</v>
      </c>
      <c r="J38" s="20">
        <v>0</v>
      </c>
      <c r="K38" s="5">
        <f t="shared" si="1"/>
        <v>0</v>
      </c>
    </row>
    <row r="39" spans="1:11" x14ac:dyDescent="0.25">
      <c r="A39" s="25" t="s">
        <v>65</v>
      </c>
      <c r="B39" s="25">
        <v>1</v>
      </c>
      <c r="C39" s="15" t="s">
        <v>16</v>
      </c>
      <c r="D39" s="15">
        <f>VLOOKUP(C39,Szorzótábla!$A$1:$B$11,2,FALSE)</f>
        <v>365</v>
      </c>
      <c r="E39" s="17">
        <f t="shared" si="0"/>
        <v>365</v>
      </c>
      <c r="F39" s="9">
        <v>0</v>
      </c>
      <c r="G39" s="10">
        <v>0</v>
      </c>
      <c r="H39" s="10">
        <v>0</v>
      </c>
      <c r="I39" s="10">
        <v>0</v>
      </c>
      <c r="J39" s="11">
        <v>0</v>
      </c>
      <c r="K39" s="5">
        <f t="shared" si="1"/>
        <v>0</v>
      </c>
    </row>
    <row r="40" spans="1:11" x14ac:dyDescent="0.25">
      <c r="A40" s="25" t="s">
        <v>66</v>
      </c>
      <c r="B40" s="25">
        <v>0</v>
      </c>
      <c r="C40" s="15" t="s">
        <v>18</v>
      </c>
      <c r="D40" s="15">
        <f>VLOOKUP(C40,Szorzótábla!$A$1:$B$11,2,FALSE)</f>
        <v>52</v>
      </c>
      <c r="E40" s="17">
        <f t="shared" si="0"/>
        <v>0</v>
      </c>
      <c r="F40" s="29">
        <v>0</v>
      </c>
      <c r="G40" s="10">
        <v>0</v>
      </c>
      <c r="H40" s="10">
        <v>0</v>
      </c>
      <c r="I40" s="10">
        <v>0</v>
      </c>
      <c r="J40" s="11">
        <v>0</v>
      </c>
      <c r="K40" s="5">
        <f t="shared" si="1"/>
        <v>0</v>
      </c>
    </row>
    <row r="41" spans="1:11" x14ac:dyDescent="0.25">
      <c r="A41" s="15" t="s">
        <v>10</v>
      </c>
      <c r="B41" s="15">
        <f>SUM(B3:B30)</f>
        <v>1205</v>
      </c>
      <c r="C41" s="15"/>
      <c r="D41" s="15"/>
      <c r="E41" s="17">
        <f t="shared" si="0"/>
        <v>0</v>
      </c>
      <c r="F41" s="4" t="s">
        <v>10</v>
      </c>
      <c r="G41" s="4"/>
      <c r="H41" s="4"/>
      <c r="I41" s="4"/>
      <c r="J41" s="4"/>
      <c r="K41" s="5">
        <f>SUM(K3:K39)</f>
        <v>0</v>
      </c>
    </row>
  </sheetData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Szorzótábla!$A$1:$A$11</xm:f>
          </x14:formula1>
          <xm:sqref>C3:C40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41"/>
  <sheetViews>
    <sheetView windowProtection="1" topLeftCell="A17" workbookViewId="0">
      <selection activeCell="Q33" sqref="Q33"/>
    </sheetView>
  </sheetViews>
  <sheetFormatPr defaultRowHeight="15" x14ac:dyDescent="0.25"/>
  <cols>
    <col min="1" max="1" width="46.5703125" style="2" customWidth="1"/>
    <col min="2" max="2" width="15.7109375" style="2" customWidth="1"/>
    <col min="3" max="3" width="26.140625" style="2" customWidth="1"/>
    <col min="4" max="4" width="12.28515625" style="2" customWidth="1"/>
    <col min="5" max="5" width="13.5703125" style="18" customWidth="1"/>
    <col min="6" max="6" width="13.7109375" style="14" customWidth="1"/>
    <col min="7" max="7" width="11.28515625" style="14" customWidth="1"/>
    <col min="8" max="8" width="11.5703125" style="14" customWidth="1"/>
    <col min="9" max="9" width="11.85546875" style="14" customWidth="1"/>
    <col min="10" max="10" width="12.85546875" style="14" customWidth="1"/>
    <col min="11" max="11" width="11.7109375" style="14" customWidth="1"/>
    <col min="12" max="16384" width="9.140625" style="14"/>
  </cols>
  <sheetData>
    <row r="1" spans="1:26" s="1" customFormat="1" ht="57" customHeight="1" x14ac:dyDescent="0.25">
      <c r="A1" s="7" t="s">
        <v>81</v>
      </c>
      <c r="B1" s="13" t="s">
        <v>26</v>
      </c>
      <c r="C1" s="13" t="s">
        <v>13</v>
      </c>
      <c r="D1" s="13" t="s">
        <v>13</v>
      </c>
      <c r="E1" s="16" t="s">
        <v>15</v>
      </c>
      <c r="F1" s="7" t="s">
        <v>0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Z1" s="14"/>
    </row>
    <row r="2" spans="1:26" s="6" customFormat="1" x14ac:dyDescent="0.25">
      <c r="A2" s="7" t="s">
        <v>6</v>
      </c>
      <c r="B2" s="13" t="s">
        <v>12</v>
      </c>
      <c r="C2" s="13" t="s">
        <v>25</v>
      </c>
      <c r="D2" s="13" t="s">
        <v>14</v>
      </c>
      <c r="E2" s="16" t="s">
        <v>7</v>
      </c>
      <c r="F2" s="8" t="s">
        <v>8</v>
      </c>
      <c r="G2" s="8" t="s">
        <v>8</v>
      </c>
      <c r="H2" s="8" t="s">
        <v>8</v>
      </c>
      <c r="I2" s="8" t="s">
        <v>8</v>
      </c>
      <c r="J2" s="8" t="s">
        <v>8</v>
      </c>
      <c r="K2" s="8" t="s">
        <v>9</v>
      </c>
      <c r="Z2" s="14"/>
    </row>
    <row r="3" spans="1:26" x14ac:dyDescent="0.25">
      <c r="A3" s="15" t="s">
        <v>29</v>
      </c>
      <c r="B3" s="15">
        <v>830</v>
      </c>
      <c r="C3" s="15" t="s">
        <v>22</v>
      </c>
      <c r="D3" s="15">
        <f>VLOOKUP(C3,Szorzótábla!$A$1:$B$11,2,FALSE)</f>
        <v>220</v>
      </c>
      <c r="E3" s="17">
        <f>B3*D3</f>
        <v>182600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5">
        <f>E3*(F3+G3/30+H3/90+I3/180+J3/365)</f>
        <v>0</v>
      </c>
    </row>
    <row r="4" spans="1:26" x14ac:dyDescent="0.25">
      <c r="A4" s="15" t="s">
        <v>30</v>
      </c>
      <c r="B4" s="15">
        <v>0</v>
      </c>
      <c r="C4" s="15" t="s">
        <v>16</v>
      </c>
      <c r="D4" s="15">
        <f>VLOOKUP(C4,Szorzótábla!$A$1:$B$11,2,FALSE)</f>
        <v>365</v>
      </c>
      <c r="E4" s="17">
        <f t="shared" ref="E4:E41" si="0">B4*D4</f>
        <v>0</v>
      </c>
      <c r="F4" s="20">
        <v>0</v>
      </c>
      <c r="G4" s="20">
        <v>0</v>
      </c>
      <c r="H4" s="20">
        <v>0</v>
      </c>
      <c r="I4" s="20">
        <v>0</v>
      </c>
      <c r="J4" s="21">
        <v>0</v>
      </c>
      <c r="K4" s="5">
        <f t="shared" ref="K4:K40" si="1">E4*(F4+G4/30+H4/90+I4/180+J4/365)</f>
        <v>0</v>
      </c>
    </row>
    <row r="5" spans="1:26" x14ac:dyDescent="0.25">
      <c r="A5" s="15" t="s">
        <v>31</v>
      </c>
      <c r="B5" s="15">
        <v>102</v>
      </c>
      <c r="C5" s="15" t="s">
        <v>22</v>
      </c>
      <c r="D5" s="15">
        <f>VLOOKUP(C5,Szorzótábla!$A$1:$B$11,2,FALSE)</f>
        <v>220</v>
      </c>
      <c r="E5" s="17">
        <f t="shared" si="0"/>
        <v>22440</v>
      </c>
      <c r="F5" s="9">
        <v>0</v>
      </c>
      <c r="G5" s="9">
        <v>0</v>
      </c>
      <c r="H5" s="9">
        <v>0</v>
      </c>
      <c r="I5" s="9">
        <v>0</v>
      </c>
      <c r="J5" s="21">
        <v>0</v>
      </c>
      <c r="K5" s="5">
        <f t="shared" si="1"/>
        <v>0</v>
      </c>
    </row>
    <row r="6" spans="1:26" x14ac:dyDescent="0.25">
      <c r="A6" s="15" t="s">
        <v>32</v>
      </c>
      <c r="B6" s="15">
        <v>225</v>
      </c>
      <c r="C6" s="15" t="s">
        <v>22</v>
      </c>
      <c r="D6" s="15">
        <f>VLOOKUP(C6,Szorzótábla!$A$1:$B$11,2,FALSE)</f>
        <v>220</v>
      </c>
      <c r="E6" s="17">
        <f t="shared" si="0"/>
        <v>49500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5">
        <f t="shared" si="1"/>
        <v>0</v>
      </c>
    </row>
    <row r="7" spans="1:26" x14ac:dyDescent="0.25">
      <c r="A7" s="15" t="s">
        <v>33</v>
      </c>
      <c r="B7" s="15">
        <v>15</v>
      </c>
      <c r="C7" s="15" t="s">
        <v>22</v>
      </c>
      <c r="D7" s="15">
        <f>VLOOKUP(C7,Szorzótábla!$A$1:$B$11,2,FALSE)</f>
        <v>220</v>
      </c>
      <c r="E7" s="17">
        <f t="shared" si="0"/>
        <v>3300</v>
      </c>
      <c r="F7" s="23">
        <v>0</v>
      </c>
      <c r="G7" s="20">
        <v>0</v>
      </c>
      <c r="H7" s="20">
        <v>0</v>
      </c>
      <c r="I7" s="20">
        <v>0</v>
      </c>
      <c r="J7" s="20">
        <v>0</v>
      </c>
      <c r="K7" s="5">
        <f t="shared" si="1"/>
        <v>0</v>
      </c>
    </row>
    <row r="8" spans="1:26" x14ac:dyDescent="0.25">
      <c r="A8" s="15" t="s">
        <v>34</v>
      </c>
      <c r="B8" s="15">
        <v>32</v>
      </c>
      <c r="C8" s="15" t="s">
        <v>22</v>
      </c>
      <c r="D8" s="15">
        <f>VLOOKUP(C8,Szorzótábla!$A$1:$B$11,2,FALSE)</f>
        <v>220</v>
      </c>
      <c r="E8" s="17">
        <f t="shared" si="0"/>
        <v>7040</v>
      </c>
      <c r="F8" s="23">
        <v>0</v>
      </c>
      <c r="G8" s="20">
        <v>0</v>
      </c>
      <c r="H8" s="20">
        <v>0</v>
      </c>
      <c r="I8" s="20">
        <v>0</v>
      </c>
      <c r="J8" s="21">
        <v>0</v>
      </c>
      <c r="K8" s="5">
        <f t="shared" si="1"/>
        <v>0</v>
      </c>
    </row>
    <row r="9" spans="1:26" ht="16.5" customHeight="1" x14ac:dyDescent="0.25">
      <c r="A9" s="15" t="s">
        <v>35</v>
      </c>
      <c r="B9" s="15">
        <v>134</v>
      </c>
      <c r="C9" s="15" t="s">
        <v>22</v>
      </c>
      <c r="D9" s="15">
        <f>VLOOKUP(C9,Szorzótábla!$A$1:$B$11,2,FALSE)</f>
        <v>220</v>
      </c>
      <c r="E9" s="17">
        <f t="shared" si="0"/>
        <v>29480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5">
        <f t="shared" si="1"/>
        <v>0</v>
      </c>
    </row>
    <row r="10" spans="1:26" x14ac:dyDescent="0.25">
      <c r="A10" s="15" t="s">
        <v>36</v>
      </c>
      <c r="B10" s="15">
        <v>0</v>
      </c>
      <c r="C10" s="15" t="s">
        <v>16</v>
      </c>
      <c r="D10" s="15">
        <f>VLOOKUP(C10,Szorzótábla!$A$1:$B$11,2,FALSE)</f>
        <v>365</v>
      </c>
      <c r="E10" s="17">
        <f t="shared" si="0"/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5">
        <f t="shared" si="1"/>
        <v>0</v>
      </c>
    </row>
    <row r="11" spans="1:26" ht="14.25" customHeight="1" x14ac:dyDescent="0.25">
      <c r="A11" s="15" t="s">
        <v>37</v>
      </c>
      <c r="B11" s="15">
        <v>1017</v>
      </c>
      <c r="C11" s="15" t="s">
        <v>22</v>
      </c>
      <c r="D11" s="15">
        <f>VLOOKUP(C11,Szorzótábla!$A$1:$B$11,2,FALSE)</f>
        <v>220</v>
      </c>
      <c r="E11" s="17">
        <f t="shared" si="0"/>
        <v>223740</v>
      </c>
      <c r="F11" s="9">
        <v>0</v>
      </c>
      <c r="G11" s="9">
        <v>0</v>
      </c>
      <c r="H11" s="9">
        <v>0</v>
      </c>
      <c r="I11" s="9">
        <v>0</v>
      </c>
      <c r="J11" s="21">
        <v>0</v>
      </c>
      <c r="K11" s="5">
        <f t="shared" si="1"/>
        <v>0</v>
      </c>
    </row>
    <row r="12" spans="1:26" x14ac:dyDescent="0.25">
      <c r="A12" s="15" t="s">
        <v>38</v>
      </c>
      <c r="B12" s="15">
        <v>325</v>
      </c>
      <c r="C12" s="15" t="s">
        <v>22</v>
      </c>
      <c r="D12" s="15">
        <f>VLOOKUP(C12,Szorzótábla!$A$1:$B$11,2,FALSE)</f>
        <v>220</v>
      </c>
      <c r="E12" s="17">
        <f t="shared" si="0"/>
        <v>71500</v>
      </c>
      <c r="F12" s="9">
        <v>0</v>
      </c>
      <c r="G12" s="9">
        <v>0</v>
      </c>
      <c r="H12" s="9">
        <v>0</v>
      </c>
      <c r="I12" s="9">
        <v>0</v>
      </c>
      <c r="J12" s="21">
        <v>0</v>
      </c>
      <c r="K12" s="5">
        <f t="shared" si="1"/>
        <v>0</v>
      </c>
    </row>
    <row r="13" spans="1:26" x14ac:dyDescent="0.25">
      <c r="A13" s="15" t="s">
        <v>39</v>
      </c>
      <c r="B13" s="15">
        <v>0</v>
      </c>
      <c r="C13" s="15" t="s">
        <v>16</v>
      </c>
      <c r="D13" s="15">
        <f>VLOOKUP(C13,Szorzótábla!$A$1:$B$11,2,FALSE)</f>
        <v>365</v>
      </c>
      <c r="E13" s="17">
        <f t="shared" si="0"/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5">
        <f t="shared" si="1"/>
        <v>0</v>
      </c>
    </row>
    <row r="14" spans="1:26" x14ac:dyDescent="0.25">
      <c r="A14" s="15" t="s">
        <v>40</v>
      </c>
      <c r="B14" s="15">
        <v>19</v>
      </c>
      <c r="C14" s="15" t="s">
        <v>22</v>
      </c>
      <c r="D14" s="15">
        <f>VLOOKUP(C14,Szorzótábla!$A$1:$B$11,2,FALSE)</f>
        <v>220</v>
      </c>
      <c r="E14" s="17">
        <f t="shared" si="0"/>
        <v>4180</v>
      </c>
      <c r="F14" s="9">
        <v>0</v>
      </c>
      <c r="G14" s="9">
        <v>0</v>
      </c>
      <c r="H14" s="9">
        <v>0</v>
      </c>
      <c r="I14" s="9">
        <v>0</v>
      </c>
      <c r="J14" s="21">
        <v>0</v>
      </c>
      <c r="K14" s="5">
        <f t="shared" si="1"/>
        <v>0</v>
      </c>
    </row>
    <row r="15" spans="1:26" x14ac:dyDescent="0.25">
      <c r="A15" s="15" t="s">
        <v>41</v>
      </c>
      <c r="B15" s="15">
        <v>0</v>
      </c>
      <c r="C15" s="15" t="s">
        <v>17</v>
      </c>
      <c r="D15" s="15">
        <f>VLOOKUP(C15,Szorzótábla!$A$1:$B$11,2,FALSE)</f>
        <v>260</v>
      </c>
      <c r="E15" s="17">
        <f t="shared" si="0"/>
        <v>0</v>
      </c>
      <c r="F15" s="20">
        <v>0</v>
      </c>
      <c r="G15" s="20">
        <v>0</v>
      </c>
      <c r="H15" s="20">
        <v>0</v>
      </c>
      <c r="I15" s="20">
        <v>0</v>
      </c>
      <c r="J15" s="21">
        <v>0</v>
      </c>
      <c r="K15" s="5">
        <f t="shared" si="1"/>
        <v>0</v>
      </c>
    </row>
    <row r="16" spans="1:26" ht="30" x14ac:dyDescent="0.25">
      <c r="A16" s="15" t="s">
        <v>88</v>
      </c>
      <c r="B16" s="15">
        <v>211</v>
      </c>
      <c r="C16" s="15" t="s">
        <v>16</v>
      </c>
      <c r="D16" s="15">
        <f>VLOOKUP(C16,Szorzótábla!$A$1:$B$11,2,FALSE)</f>
        <v>365</v>
      </c>
      <c r="E16" s="17">
        <f t="shared" si="0"/>
        <v>77015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5">
        <f t="shared" si="1"/>
        <v>0</v>
      </c>
    </row>
    <row r="17" spans="1:11" ht="45" x14ac:dyDescent="0.25">
      <c r="A17" s="15" t="s">
        <v>43</v>
      </c>
      <c r="B17" s="15">
        <v>0</v>
      </c>
      <c r="C17" s="15" t="s">
        <v>16</v>
      </c>
      <c r="D17" s="15">
        <f>VLOOKUP(C17,Szorzótábla!$A$1:$B$11,2,FALSE)</f>
        <v>365</v>
      </c>
      <c r="E17" s="17">
        <f t="shared" si="0"/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5">
        <f t="shared" si="1"/>
        <v>0</v>
      </c>
    </row>
    <row r="18" spans="1:11" x14ac:dyDescent="0.25">
      <c r="A18" s="15" t="s">
        <v>44</v>
      </c>
      <c r="B18" s="15">
        <v>0</v>
      </c>
      <c r="C18" s="15" t="s">
        <v>16</v>
      </c>
      <c r="D18" s="15">
        <f>VLOOKUP(C18,Szorzótábla!$A$1:$B$11,2,FALSE)</f>
        <v>365</v>
      </c>
      <c r="E18" s="17">
        <f t="shared" si="0"/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5">
        <f t="shared" si="1"/>
        <v>0</v>
      </c>
    </row>
    <row r="19" spans="1:11" x14ac:dyDescent="0.25">
      <c r="A19" s="15" t="s">
        <v>45</v>
      </c>
      <c r="B19" s="15">
        <v>0</v>
      </c>
      <c r="C19" s="15" t="s">
        <v>16</v>
      </c>
      <c r="D19" s="15">
        <f>VLOOKUP(C19,Szorzótábla!$A$1:$B$11,2,FALSE)</f>
        <v>365</v>
      </c>
      <c r="E19" s="17">
        <f t="shared" si="0"/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5">
        <f t="shared" si="1"/>
        <v>0</v>
      </c>
    </row>
    <row r="20" spans="1:11" x14ac:dyDescent="0.25">
      <c r="A20" s="15" t="s">
        <v>46</v>
      </c>
      <c r="B20" s="15">
        <v>0</v>
      </c>
      <c r="C20" s="15" t="s">
        <v>16</v>
      </c>
      <c r="D20" s="15">
        <f>VLOOKUP(C20,Szorzótábla!$A$1:$B$11,2,FALSE)</f>
        <v>365</v>
      </c>
      <c r="E20" s="17">
        <f t="shared" si="0"/>
        <v>0</v>
      </c>
      <c r="F20" s="20">
        <v>0</v>
      </c>
      <c r="G20" s="20">
        <v>0</v>
      </c>
      <c r="H20" s="20">
        <v>0</v>
      </c>
      <c r="I20" s="20">
        <v>0</v>
      </c>
      <c r="J20" s="21">
        <v>0</v>
      </c>
      <c r="K20" s="5">
        <f t="shared" si="1"/>
        <v>0</v>
      </c>
    </row>
    <row r="21" spans="1:11" x14ac:dyDescent="0.25">
      <c r="A21" s="15" t="s">
        <v>47</v>
      </c>
      <c r="B21" s="15">
        <v>0</v>
      </c>
      <c r="C21" s="15" t="s">
        <v>27</v>
      </c>
      <c r="D21" s="15">
        <f>VLOOKUP(C21,Szorzótábla!$A$1:$B$11,2,FALSE)</f>
        <v>1300</v>
      </c>
      <c r="E21" s="17">
        <f t="shared" si="0"/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5">
        <f t="shared" si="1"/>
        <v>0</v>
      </c>
    </row>
    <row r="22" spans="1:11" x14ac:dyDescent="0.25">
      <c r="A22" s="15" t="s">
        <v>48</v>
      </c>
      <c r="B22" s="15">
        <v>0</v>
      </c>
      <c r="C22" s="15" t="s">
        <v>16</v>
      </c>
      <c r="D22" s="15">
        <f>VLOOKUP(C22,Szorzótábla!$A$1:$B$11,2,FALSE)</f>
        <v>365</v>
      </c>
      <c r="E22" s="17">
        <f t="shared" si="0"/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5">
        <f t="shared" si="1"/>
        <v>0</v>
      </c>
    </row>
    <row r="23" spans="1:11" x14ac:dyDescent="0.25">
      <c r="A23" s="15" t="s">
        <v>49</v>
      </c>
      <c r="B23" s="15">
        <v>0</v>
      </c>
      <c r="C23" s="15" t="s">
        <v>16</v>
      </c>
      <c r="D23" s="15">
        <f>VLOOKUP(C23,Szorzótábla!$A$1:$B$11,2,FALSE)</f>
        <v>365</v>
      </c>
      <c r="E23" s="17">
        <f t="shared" si="0"/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5">
        <f t="shared" si="1"/>
        <v>0</v>
      </c>
    </row>
    <row r="24" spans="1:11" ht="30" x14ac:dyDescent="0.25">
      <c r="A24" s="15" t="s">
        <v>50</v>
      </c>
      <c r="B24" s="15">
        <v>0</v>
      </c>
      <c r="C24" s="15" t="s">
        <v>16</v>
      </c>
      <c r="D24" s="15">
        <f>VLOOKUP(C24,Szorzótábla!$A$1:$B$11,2,FALSE)</f>
        <v>365</v>
      </c>
      <c r="E24" s="17">
        <f t="shared" si="0"/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5">
        <f t="shared" si="1"/>
        <v>0</v>
      </c>
    </row>
    <row r="25" spans="1:11" x14ac:dyDescent="0.25">
      <c r="A25" s="15" t="s">
        <v>51</v>
      </c>
      <c r="B25" s="15">
        <v>0</v>
      </c>
      <c r="C25" s="15" t="s">
        <v>17</v>
      </c>
      <c r="D25" s="15">
        <f>VLOOKUP(C25,Szorzótábla!$A$1:$B$11,2,FALSE)</f>
        <v>260</v>
      </c>
      <c r="E25" s="17">
        <f t="shared" si="0"/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5">
        <f t="shared" si="1"/>
        <v>0</v>
      </c>
    </row>
    <row r="26" spans="1:11" x14ac:dyDescent="0.25">
      <c r="A26" s="15" t="s">
        <v>52</v>
      </c>
      <c r="B26" s="15">
        <v>0</v>
      </c>
      <c r="C26" s="15" t="s">
        <v>16</v>
      </c>
      <c r="D26" s="15">
        <f>VLOOKUP(C26,Szorzótábla!$A$1:$B$11,2,FALSE)</f>
        <v>365</v>
      </c>
      <c r="E26" s="17">
        <f t="shared" si="0"/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5">
        <f t="shared" si="1"/>
        <v>0</v>
      </c>
    </row>
    <row r="27" spans="1:11" x14ac:dyDescent="0.25">
      <c r="A27" s="15" t="s">
        <v>53</v>
      </c>
      <c r="B27" s="15">
        <v>0</v>
      </c>
      <c r="C27" s="15" t="s">
        <v>18</v>
      </c>
      <c r="D27" s="15">
        <f>VLOOKUP(C27,Szorzótábla!$A$1:$B$11,2,FALSE)</f>
        <v>52</v>
      </c>
      <c r="E27" s="17">
        <f t="shared" si="0"/>
        <v>0</v>
      </c>
      <c r="F27" s="20">
        <v>0</v>
      </c>
      <c r="G27" s="20">
        <v>0</v>
      </c>
      <c r="H27" s="20">
        <v>0</v>
      </c>
      <c r="I27" s="20">
        <v>0</v>
      </c>
      <c r="J27" s="21">
        <v>0</v>
      </c>
      <c r="K27" s="5">
        <f t="shared" si="1"/>
        <v>0</v>
      </c>
    </row>
    <row r="28" spans="1:11" ht="30" x14ac:dyDescent="0.25">
      <c r="A28" s="15" t="s">
        <v>54</v>
      </c>
      <c r="B28" s="15">
        <v>0</v>
      </c>
      <c r="C28" s="15" t="s">
        <v>16</v>
      </c>
      <c r="D28" s="15">
        <f>VLOOKUP(C28,Szorzótábla!$A$1:$B$11,2,FALSE)</f>
        <v>365</v>
      </c>
      <c r="E28" s="17">
        <f t="shared" si="0"/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5">
        <f t="shared" si="1"/>
        <v>0</v>
      </c>
    </row>
    <row r="29" spans="1:11" x14ac:dyDescent="0.25">
      <c r="A29" s="15" t="s">
        <v>55</v>
      </c>
      <c r="B29" s="15">
        <v>0</v>
      </c>
      <c r="C29" s="15" t="s">
        <v>17</v>
      </c>
      <c r="D29" s="15">
        <f>VLOOKUP(C29,Szorzótábla!$A$1:$B$11,2,FALSE)</f>
        <v>260</v>
      </c>
      <c r="E29" s="17">
        <f t="shared" si="0"/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5">
        <f t="shared" si="1"/>
        <v>0</v>
      </c>
    </row>
    <row r="30" spans="1:11" x14ac:dyDescent="0.25">
      <c r="A30" s="15" t="s">
        <v>56</v>
      </c>
      <c r="B30" s="15">
        <v>0</v>
      </c>
      <c r="C30" s="15" t="s">
        <v>16</v>
      </c>
      <c r="D30" s="15">
        <f>VLOOKUP(C30,Szorzótábla!$A$1:$B$11,2,FALSE)</f>
        <v>365</v>
      </c>
      <c r="E30" s="17">
        <f t="shared" si="0"/>
        <v>0</v>
      </c>
      <c r="F30" s="20">
        <v>0</v>
      </c>
      <c r="G30" s="20">
        <v>0</v>
      </c>
      <c r="H30" s="20">
        <v>0</v>
      </c>
      <c r="I30" s="20">
        <v>0</v>
      </c>
      <c r="J30" s="21">
        <v>0</v>
      </c>
      <c r="K30" s="5">
        <f t="shared" si="1"/>
        <v>0</v>
      </c>
    </row>
    <row r="31" spans="1:11" x14ac:dyDescent="0.25">
      <c r="A31" s="25" t="s">
        <v>57</v>
      </c>
      <c r="B31" s="25">
        <v>50</v>
      </c>
      <c r="C31" s="15" t="s">
        <v>21</v>
      </c>
      <c r="D31" s="15">
        <f>VLOOKUP(C31,Szorzótábla!$A$1:$B$11,2,FALSE)</f>
        <v>2</v>
      </c>
      <c r="E31" s="17">
        <f t="shared" si="0"/>
        <v>100</v>
      </c>
      <c r="F31" s="9">
        <v>0</v>
      </c>
      <c r="G31" s="20">
        <v>0</v>
      </c>
      <c r="H31" s="20">
        <v>0</v>
      </c>
      <c r="I31" s="20">
        <v>0</v>
      </c>
      <c r="J31" s="20">
        <v>0</v>
      </c>
      <c r="K31" s="5">
        <f t="shared" si="1"/>
        <v>0</v>
      </c>
    </row>
    <row r="32" spans="1:11" ht="30" x14ac:dyDescent="0.25">
      <c r="A32" s="25" t="s">
        <v>58</v>
      </c>
      <c r="B32" s="25">
        <v>0</v>
      </c>
      <c r="C32" s="15" t="s">
        <v>23</v>
      </c>
      <c r="D32" s="15">
        <f>VLOOKUP(C32,Szorzótábla!$A$1:$B$11,2,FALSE)</f>
        <v>1</v>
      </c>
      <c r="E32" s="17">
        <f t="shared" si="0"/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5">
        <f t="shared" si="1"/>
        <v>0</v>
      </c>
    </row>
    <row r="33" spans="1:11" x14ac:dyDescent="0.25">
      <c r="A33" s="25" t="s">
        <v>59</v>
      </c>
      <c r="B33" s="25">
        <v>0</v>
      </c>
      <c r="C33" s="15" t="s">
        <v>16</v>
      </c>
      <c r="D33" s="15">
        <f>VLOOKUP(C33,Szorzótábla!$A$1:$B$11,2,FALSE)</f>
        <v>365</v>
      </c>
      <c r="E33" s="17">
        <f t="shared" si="0"/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5">
        <f t="shared" si="1"/>
        <v>0</v>
      </c>
    </row>
    <row r="34" spans="1:11" x14ac:dyDescent="0.25">
      <c r="A34" s="25" t="s">
        <v>60</v>
      </c>
      <c r="B34" s="25">
        <v>1000</v>
      </c>
      <c r="C34" s="15" t="s">
        <v>23</v>
      </c>
      <c r="D34" s="15">
        <f>VLOOKUP(C34,Szorzótábla!$A$1:$B$11,2,FALSE)</f>
        <v>1</v>
      </c>
      <c r="E34" s="17">
        <f t="shared" si="0"/>
        <v>1000</v>
      </c>
      <c r="F34" s="9">
        <v>0</v>
      </c>
      <c r="G34" s="20">
        <v>0</v>
      </c>
      <c r="H34" s="20">
        <v>0</v>
      </c>
      <c r="I34" s="20">
        <v>0</v>
      </c>
      <c r="J34" s="20">
        <v>0</v>
      </c>
      <c r="K34" s="5">
        <f t="shared" si="1"/>
        <v>0</v>
      </c>
    </row>
    <row r="35" spans="1:11" x14ac:dyDescent="0.25">
      <c r="A35" s="25" t="s">
        <v>61</v>
      </c>
      <c r="B35" s="25">
        <v>0</v>
      </c>
      <c r="C35" s="15" t="s">
        <v>19</v>
      </c>
      <c r="D35" s="15">
        <f>VLOOKUP(C35,Szorzótábla!$A$1:$B$11,2,FALSE)</f>
        <v>12</v>
      </c>
      <c r="E35" s="17">
        <f t="shared" si="0"/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5">
        <f t="shared" si="1"/>
        <v>0</v>
      </c>
    </row>
    <row r="36" spans="1:11" x14ac:dyDescent="0.25">
      <c r="A36" s="25" t="s">
        <v>62</v>
      </c>
      <c r="B36" s="25">
        <v>32</v>
      </c>
      <c r="C36" s="15" t="s">
        <v>21</v>
      </c>
      <c r="D36" s="15">
        <f>VLOOKUP(C36,Szorzótábla!$A$1:$B$11,2,FALSE)</f>
        <v>2</v>
      </c>
      <c r="E36" s="17">
        <f t="shared" si="0"/>
        <v>64</v>
      </c>
      <c r="F36" s="23">
        <v>0</v>
      </c>
      <c r="G36" s="20">
        <v>0</v>
      </c>
      <c r="H36" s="20">
        <v>0</v>
      </c>
      <c r="I36" s="20">
        <v>0</v>
      </c>
      <c r="J36" s="20">
        <v>0</v>
      </c>
      <c r="K36" s="5">
        <f t="shared" si="1"/>
        <v>0</v>
      </c>
    </row>
    <row r="37" spans="1:11" ht="30" x14ac:dyDescent="0.25">
      <c r="A37" s="25" t="s">
        <v>63</v>
      </c>
      <c r="B37" s="25">
        <v>32</v>
      </c>
      <c r="C37" s="15" t="s">
        <v>21</v>
      </c>
      <c r="D37" s="15">
        <f>VLOOKUP(C37,Szorzótábla!$A$1:$B$11,2,FALSE)</f>
        <v>2</v>
      </c>
      <c r="E37" s="17">
        <f t="shared" si="0"/>
        <v>64</v>
      </c>
      <c r="F37" s="23">
        <v>0</v>
      </c>
      <c r="G37" s="20">
        <v>0</v>
      </c>
      <c r="H37" s="20">
        <v>0</v>
      </c>
      <c r="I37" s="20">
        <v>0</v>
      </c>
      <c r="J37" s="20">
        <v>0</v>
      </c>
      <c r="K37" s="5">
        <f t="shared" si="1"/>
        <v>0</v>
      </c>
    </row>
    <row r="38" spans="1:11" ht="30" x14ac:dyDescent="0.25">
      <c r="A38" s="25" t="s">
        <v>64</v>
      </c>
      <c r="B38" s="25">
        <v>32</v>
      </c>
      <c r="C38" s="15" t="s">
        <v>21</v>
      </c>
      <c r="D38" s="15">
        <f>VLOOKUP(C38,Szorzótábla!$A$1:$B$11,2,FALSE)</f>
        <v>2</v>
      </c>
      <c r="E38" s="17">
        <f t="shared" si="0"/>
        <v>64</v>
      </c>
      <c r="F38" s="23">
        <v>0</v>
      </c>
      <c r="G38" s="20">
        <v>0</v>
      </c>
      <c r="H38" s="20">
        <v>0</v>
      </c>
      <c r="I38" s="20">
        <v>0</v>
      </c>
      <c r="J38" s="20">
        <v>0</v>
      </c>
      <c r="K38" s="5">
        <f t="shared" si="1"/>
        <v>0</v>
      </c>
    </row>
    <row r="39" spans="1:11" x14ac:dyDescent="0.25">
      <c r="A39" s="25" t="s">
        <v>65</v>
      </c>
      <c r="B39" s="25">
        <v>1</v>
      </c>
      <c r="C39" s="15" t="s">
        <v>16</v>
      </c>
      <c r="D39" s="15">
        <f>VLOOKUP(C39,Szorzótábla!$A$1:$B$11,2,FALSE)</f>
        <v>365</v>
      </c>
      <c r="E39" s="17">
        <f t="shared" si="0"/>
        <v>365</v>
      </c>
      <c r="F39" s="9">
        <v>0</v>
      </c>
      <c r="G39" s="10">
        <v>0</v>
      </c>
      <c r="H39" s="10">
        <v>0</v>
      </c>
      <c r="I39" s="10">
        <v>0</v>
      </c>
      <c r="J39" s="11">
        <v>0</v>
      </c>
      <c r="K39" s="5">
        <f t="shared" si="1"/>
        <v>0</v>
      </c>
    </row>
    <row r="40" spans="1:11" x14ac:dyDescent="0.25">
      <c r="A40" s="25" t="s">
        <v>66</v>
      </c>
      <c r="B40" s="25"/>
      <c r="C40" s="15" t="s">
        <v>18</v>
      </c>
      <c r="D40" s="15">
        <f>VLOOKUP(C40,Szorzótábla!$A$1:$B$11,2,FALSE)</f>
        <v>52</v>
      </c>
      <c r="E40" s="17">
        <f t="shared" si="0"/>
        <v>0</v>
      </c>
      <c r="F40" s="9"/>
      <c r="G40" s="10">
        <v>0</v>
      </c>
      <c r="H40" s="10">
        <v>0</v>
      </c>
      <c r="I40" s="10">
        <v>0</v>
      </c>
      <c r="J40" s="11">
        <v>0</v>
      </c>
      <c r="K40" s="5">
        <f t="shared" si="1"/>
        <v>0</v>
      </c>
    </row>
    <row r="41" spans="1:11" x14ac:dyDescent="0.25">
      <c r="A41" s="15" t="s">
        <v>10</v>
      </c>
      <c r="B41" s="15">
        <f>SUM(B3:B30)</f>
        <v>2910</v>
      </c>
      <c r="C41" s="15"/>
      <c r="D41" s="15"/>
      <c r="E41" s="17">
        <f t="shared" si="0"/>
        <v>0</v>
      </c>
      <c r="F41" s="4" t="s">
        <v>10</v>
      </c>
      <c r="G41" s="4"/>
      <c r="H41" s="4"/>
      <c r="I41" s="4"/>
      <c r="J41" s="4"/>
      <c r="K41" s="5">
        <f>SUM(K3:K39)</f>
        <v>0</v>
      </c>
    </row>
  </sheetData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Szorzótábla!$A$1:$A$11</xm:f>
          </x14:formula1>
          <xm:sqref>C3:C40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41"/>
  <sheetViews>
    <sheetView windowProtection="1" topLeftCell="A22" workbookViewId="0">
      <selection activeCell="Q37" sqref="Q37"/>
    </sheetView>
  </sheetViews>
  <sheetFormatPr defaultRowHeight="15" x14ac:dyDescent="0.25"/>
  <cols>
    <col min="1" max="1" width="46.5703125" style="2" customWidth="1"/>
    <col min="2" max="2" width="15.7109375" style="2" customWidth="1"/>
    <col min="3" max="3" width="26.140625" style="2" customWidth="1"/>
    <col min="4" max="4" width="12.28515625" style="2" customWidth="1"/>
    <col min="5" max="5" width="13.5703125" style="18" customWidth="1"/>
    <col min="6" max="6" width="13.7109375" style="14" customWidth="1"/>
    <col min="7" max="7" width="11.28515625" style="14" customWidth="1"/>
    <col min="8" max="8" width="11.5703125" style="14" customWidth="1"/>
    <col min="9" max="9" width="11.85546875" style="14" customWidth="1"/>
    <col min="10" max="10" width="12.85546875" style="14" customWidth="1"/>
    <col min="11" max="11" width="11.7109375" style="14" customWidth="1"/>
    <col min="12" max="16384" width="9.140625" style="14"/>
  </cols>
  <sheetData>
    <row r="1" spans="1:26" s="1" customFormat="1" ht="57" customHeight="1" x14ac:dyDescent="0.25">
      <c r="A1" s="7" t="s">
        <v>83</v>
      </c>
      <c r="B1" s="13" t="s">
        <v>26</v>
      </c>
      <c r="C1" s="13" t="s">
        <v>13</v>
      </c>
      <c r="D1" s="13" t="s">
        <v>13</v>
      </c>
      <c r="E1" s="16" t="s">
        <v>15</v>
      </c>
      <c r="F1" s="7" t="s">
        <v>0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Z1" s="14"/>
    </row>
    <row r="2" spans="1:26" s="6" customFormat="1" x14ac:dyDescent="0.25">
      <c r="A2" s="7" t="s">
        <v>6</v>
      </c>
      <c r="B2" s="13" t="s">
        <v>12</v>
      </c>
      <c r="C2" s="13" t="s">
        <v>25</v>
      </c>
      <c r="D2" s="13" t="s">
        <v>14</v>
      </c>
      <c r="E2" s="16" t="s">
        <v>7</v>
      </c>
      <c r="F2" s="8" t="s">
        <v>8</v>
      </c>
      <c r="G2" s="8" t="s">
        <v>8</v>
      </c>
      <c r="H2" s="8" t="s">
        <v>8</v>
      </c>
      <c r="I2" s="8" t="s">
        <v>8</v>
      </c>
      <c r="J2" s="8" t="s">
        <v>8</v>
      </c>
      <c r="K2" s="8" t="s">
        <v>9</v>
      </c>
      <c r="Z2" s="14"/>
    </row>
    <row r="3" spans="1:26" x14ac:dyDescent="0.25">
      <c r="A3" s="15" t="s">
        <v>29</v>
      </c>
      <c r="B3" s="15">
        <v>2752</v>
      </c>
      <c r="C3" s="15" t="s">
        <v>17</v>
      </c>
      <c r="D3" s="15">
        <f>VLOOKUP(C3,Szorzótábla!$A$1:$B$11,2,FALSE)</f>
        <v>260</v>
      </c>
      <c r="E3" s="17">
        <f>B3*D3</f>
        <v>715520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5">
        <f>E3*(F3+G3/30+H3/90+I3/180+J3/365)</f>
        <v>0</v>
      </c>
    </row>
    <row r="4" spans="1:26" x14ac:dyDescent="0.25">
      <c r="A4" s="15" t="s">
        <v>30</v>
      </c>
      <c r="B4" s="15">
        <v>0</v>
      </c>
      <c r="C4" s="15" t="s">
        <v>16</v>
      </c>
      <c r="D4" s="15">
        <f>VLOOKUP(C4,Szorzótábla!$A$1:$B$11,2,FALSE)</f>
        <v>365</v>
      </c>
      <c r="E4" s="17">
        <f t="shared" ref="E4:E41" si="0">B4*D4</f>
        <v>0</v>
      </c>
      <c r="F4" s="20">
        <v>0</v>
      </c>
      <c r="G4" s="20">
        <v>0</v>
      </c>
      <c r="H4" s="20">
        <v>0</v>
      </c>
      <c r="I4" s="20">
        <v>0</v>
      </c>
      <c r="J4" s="21">
        <v>0</v>
      </c>
      <c r="K4" s="5">
        <f t="shared" ref="K4:K40" si="1">E4*(F4+G4/30+H4/90+I4/180+J4/365)</f>
        <v>0</v>
      </c>
    </row>
    <row r="5" spans="1:26" x14ac:dyDescent="0.25">
      <c r="A5" s="15" t="s">
        <v>31</v>
      </c>
      <c r="B5" s="15">
        <v>72</v>
      </c>
      <c r="C5" s="15" t="s">
        <v>17</v>
      </c>
      <c r="D5" s="15">
        <f>VLOOKUP(C5,Szorzótábla!$A$1:$B$11,2,FALSE)</f>
        <v>260</v>
      </c>
      <c r="E5" s="17">
        <f t="shared" si="0"/>
        <v>18720</v>
      </c>
      <c r="F5" s="9">
        <v>0</v>
      </c>
      <c r="G5" s="9">
        <v>0</v>
      </c>
      <c r="H5" s="9">
        <v>0</v>
      </c>
      <c r="I5" s="9">
        <v>0</v>
      </c>
      <c r="J5" s="21">
        <v>0</v>
      </c>
      <c r="K5" s="5">
        <f t="shared" si="1"/>
        <v>0</v>
      </c>
    </row>
    <row r="6" spans="1:26" x14ac:dyDescent="0.25">
      <c r="A6" s="15" t="s">
        <v>32</v>
      </c>
      <c r="B6" s="15">
        <v>451</v>
      </c>
      <c r="C6" s="15" t="s">
        <v>17</v>
      </c>
      <c r="D6" s="15">
        <f>VLOOKUP(C6,Szorzótábla!$A$1:$B$11,2,FALSE)</f>
        <v>260</v>
      </c>
      <c r="E6" s="17">
        <f t="shared" si="0"/>
        <v>117260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5">
        <f t="shared" si="1"/>
        <v>0</v>
      </c>
    </row>
    <row r="7" spans="1:26" x14ac:dyDescent="0.25">
      <c r="A7" s="15" t="s">
        <v>33</v>
      </c>
      <c r="B7" s="15">
        <v>0</v>
      </c>
      <c r="C7" s="15" t="s">
        <v>16</v>
      </c>
      <c r="D7" s="15">
        <f>VLOOKUP(C7,Szorzótábla!$A$1:$B$11,2,FALSE)</f>
        <v>365</v>
      </c>
      <c r="E7" s="17">
        <f t="shared" si="0"/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5">
        <f t="shared" si="1"/>
        <v>0</v>
      </c>
    </row>
    <row r="8" spans="1:26" x14ac:dyDescent="0.25">
      <c r="A8" s="15" t="s">
        <v>34</v>
      </c>
      <c r="B8" s="15">
        <v>0</v>
      </c>
      <c r="C8" s="15" t="s">
        <v>17</v>
      </c>
      <c r="D8" s="15">
        <f>VLOOKUP(C8,Szorzótábla!$A$1:$B$11,2,FALSE)</f>
        <v>260</v>
      </c>
      <c r="E8" s="17">
        <f t="shared" si="0"/>
        <v>0</v>
      </c>
      <c r="F8" s="20">
        <v>0</v>
      </c>
      <c r="G8" s="20">
        <v>0</v>
      </c>
      <c r="H8" s="20">
        <v>0</v>
      </c>
      <c r="I8" s="20">
        <v>0</v>
      </c>
      <c r="J8" s="21">
        <v>0</v>
      </c>
      <c r="K8" s="5">
        <f t="shared" si="1"/>
        <v>0</v>
      </c>
    </row>
    <row r="9" spans="1:26" ht="16.5" customHeight="1" x14ac:dyDescent="0.25">
      <c r="A9" s="15" t="s">
        <v>35</v>
      </c>
      <c r="B9" s="15">
        <v>215</v>
      </c>
      <c r="C9" s="15" t="s">
        <v>17</v>
      </c>
      <c r="D9" s="15">
        <f>VLOOKUP(C9,Szorzótábla!$A$1:$B$11,2,FALSE)</f>
        <v>260</v>
      </c>
      <c r="E9" s="17">
        <f t="shared" si="0"/>
        <v>55900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5">
        <f t="shared" si="1"/>
        <v>0</v>
      </c>
    </row>
    <row r="10" spans="1:26" x14ac:dyDescent="0.25">
      <c r="A10" s="15" t="s">
        <v>36</v>
      </c>
      <c r="B10" s="15">
        <v>57</v>
      </c>
      <c r="C10" s="15" t="s">
        <v>17</v>
      </c>
      <c r="D10" s="15">
        <f>VLOOKUP(C10,Szorzótábla!$A$1:$B$11,2,FALSE)</f>
        <v>260</v>
      </c>
      <c r="E10" s="17">
        <f t="shared" si="0"/>
        <v>14820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5">
        <f t="shared" si="1"/>
        <v>0</v>
      </c>
    </row>
    <row r="11" spans="1:26" ht="14.25" customHeight="1" x14ac:dyDescent="0.25">
      <c r="A11" s="15" t="s">
        <v>37</v>
      </c>
      <c r="B11" s="15">
        <v>2203</v>
      </c>
      <c r="C11" s="15" t="s">
        <v>17</v>
      </c>
      <c r="D11" s="15">
        <f>VLOOKUP(C11,Szorzótábla!$A$1:$B$11,2,FALSE)</f>
        <v>260</v>
      </c>
      <c r="E11" s="17">
        <f t="shared" si="0"/>
        <v>572780</v>
      </c>
      <c r="F11" s="9">
        <v>0</v>
      </c>
      <c r="G11" s="9">
        <v>0</v>
      </c>
      <c r="H11" s="9">
        <v>0</v>
      </c>
      <c r="I11" s="9">
        <v>0</v>
      </c>
      <c r="J11" s="21">
        <v>0</v>
      </c>
      <c r="K11" s="5">
        <f t="shared" si="1"/>
        <v>0</v>
      </c>
    </row>
    <row r="12" spans="1:26" x14ac:dyDescent="0.25">
      <c r="A12" s="15" t="s">
        <v>38</v>
      </c>
      <c r="B12" s="15">
        <v>0</v>
      </c>
      <c r="C12" s="15" t="s">
        <v>17</v>
      </c>
      <c r="D12" s="15">
        <f>VLOOKUP(C12,Szorzótábla!$A$1:$B$11,2,FALSE)</f>
        <v>260</v>
      </c>
      <c r="E12" s="17">
        <f t="shared" si="0"/>
        <v>0</v>
      </c>
      <c r="F12" s="20">
        <v>0</v>
      </c>
      <c r="G12" s="20">
        <v>0</v>
      </c>
      <c r="H12" s="20">
        <v>0</v>
      </c>
      <c r="I12" s="20">
        <v>0</v>
      </c>
      <c r="J12" s="21">
        <v>0</v>
      </c>
      <c r="K12" s="5">
        <f t="shared" si="1"/>
        <v>0</v>
      </c>
    </row>
    <row r="13" spans="1:26" x14ac:dyDescent="0.25">
      <c r="A13" s="15" t="s">
        <v>39</v>
      </c>
      <c r="B13" s="15">
        <v>0</v>
      </c>
      <c r="C13" s="15" t="s">
        <v>16</v>
      </c>
      <c r="D13" s="15">
        <f>VLOOKUP(C13,Szorzótábla!$A$1:$B$11,2,FALSE)</f>
        <v>365</v>
      </c>
      <c r="E13" s="17">
        <f t="shared" si="0"/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5">
        <f t="shared" si="1"/>
        <v>0</v>
      </c>
    </row>
    <row r="14" spans="1:26" x14ac:dyDescent="0.25">
      <c r="A14" s="15" t="s">
        <v>40</v>
      </c>
      <c r="B14" s="15">
        <v>67</v>
      </c>
      <c r="C14" s="15" t="s">
        <v>18</v>
      </c>
      <c r="D14" s="15">
        <f>VLOOKUP(C14,Szorzótábla!$A$1:$B$11,2,FALSE)</f>
        <v>52</v>
      </c>
      <c r="E14" s="17">
        <f t="shared" si="0"/>
        <v>3484</v>
      </c>
      <c r="F14" s="9">
        <v>0</v>
      </c>
      <c r="G14" s="9">
        <v>0</v>
      </c>
      <c r="H14" s="9">
        <v>0</v>
      </c>
      <c r="I14" s="9">
        <v>0</v>
      </c>
      <c r="J14" s="21">
        <v>0</v>
      </c>
      <c r="K14" s="5">
        <f t="shared" si="1"/>
        <v>0</v>
      </c>
    </row>
    <row r="15" spans="1:26" x14ac:dyDescent="0.25">
      <c r="A15" s="15" t="s">
        <v>41</v>
      </c>
      <c r="B15" s="15">
        <v>0</v>
      </c>
      <c r="C15" s="15" t="s">
        <v>17</v>
      </c>
      <c r="D15" s="15">
        <f>VLOOKUP(C15,Szorzótábla!$A$1:$B$11,2,FALSE)</f>
        <v>260</v>
      </c>
      <c r="E15" s="17">
        <f t="shared" si="0"/>
        <v>0</v>
      </c>
      <c r="F15" s="20">
        <v>0</v>
      </c>
      <c r="G15" s="20">
        <v>0</v>
      </c>
      <c r="H15" s="20">
        <v>0</v>
      </c>
      <c r="I15" s="20">
        <v>0</v>
      </c>
      <c r="J15" s="21">
        <v>0</v>
      </c>
      <c r="K15" s="5">
        <f t="shared" si="1"/>
        <v>0</v>
      </c>
    </row>
    <row r="16" spans="1:26" x14ac:dyDescent="0.25">
      <c r="A16" s="15" t="s">
        <v>42</v>
      </c>
      <c r="B16" s="15">
        <v>0</v>
      </c>
      <c r="C16" s="15" t="s">
        <v>16</v>
      </c>
      <c r="D16" s="15">
        <f>VLOOKUP(C16,Szorzótábla!$A$1:$B$11,2,FALSE)</f>
        <v>365</v>
      </c>
      <c r="E16" s="17">
        <f t="shared" si="0"/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5">
        <f t="shared" si="1"/>
        <v>0</v>
      </c>
    </row>
    <row r="17" spans="1:11" ht="45" x14ac:dyDescent="0.25">
      <c r="A17" s="15" t="s">
        <v>43</v>
      </c>
      <c r="B17" s="15">
        <v>0</v>
      </c>
      <c r="C17" s="15" t="s">
        <v>16</v>
      </c>
      <c r="D17" s="15">
        <f>VLOOKUP(C17,Szorzótábla!$A$1:$B$11,2,FALSE)</f>
        <v>365</v>
      </c>
      <c r="E17" s="17">
        <f t="shared" si="0"/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5">
        <f t="shared" si="1"/>
        <v>0</v>
      </c>
    </row>
    <row r="18" spans="1:11" x14ac:dyDescent="0.25">
      <c r="A18" s="15" t="s">
        <v>44</v>
      </c>
      <c r="B18" s="15">
        <v>0</v>
      </c>
      <c r="C18" s="15" t="s">
        <v>16</v>
      </c>
      <c r="D18" s="15">
        <f>VLOOKUP(C18,Szorzótábla!$A$1:$B$11,2,FALSE)</f>
        <v>365</v>
      </c>
      <c r="E18" s="17">
        <f t="shared" si="0"/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5">
        <f t="shared" si="1"/>
        <v>0</v>
      </c>
    </row>
    <row r="19" spans="1:11" x14ac:dyDescent="0.25">
      <c r="A19" s="15" t="s">
        <v>45</v>
      </c>
      <c r="B19" s="15">
        <v>0</v>
      </c>
      <c r="C19" s="15" t="s">
        <v>16</v>
      </c>
      <c r="D19" s="15">
        <f>VLOOKUP(C19,Szorzótábla!$A$1:$B$11,2,FALSE)</f>
        <v>365</v>
      </c>
      <c r="E19" s="17">
        <f t="shared" si="0"/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5">
        <f t="shared" si="1"/>
        <v>0</v>
      </c>
    </row>
    <row r="20" spans="1:11" x14ac:dyDescent="0.25">
      <c r="A20" s="15" t="s">
        <v>46</v>
      </c>
      <c r="B20" s="15">
        <v>0</v>
      </c>
      <c r="C20" s="15" t="s">
        <v>16</v>
      </c>
      <c r="D20" s="15">
        <f>VLOOKUP(C20,Szorzótábla!$A$1:$B$11,2,FALSE)</f>
        <v>365</v>
      </c>
      <c r="E20" s="17">
        <f t="shared" si="0"/>
        <v>0</v>
      </c>
      <c r="F20" s="20">
        <v>0</v>
      </c>
      <c r="G20" s="20">
        <v>0</v>
      </c>
      <c r="H20" s="20">
        <v>0</v>
      </c>
      <c r="I20" s="20">
        <v>0</v>
      </c>
      <c r="J20" s="21">
        <v>0</v>
      </c>
      <c r="K20" s="5">
        <f t="shared" si="1"/>
        <v>0</v>
      </c>
    </row>
    <row r="21" spans="1:11" x14ac:dyDescent="0.25">
      <c r="A21" s="15" t="s">
        <v>47</v>
      </c>
      <c r="B21" s="15">
        <v>0</v>
      </c>
      <c r="C21" s="15" t="s">
        <v>27</v>
      </c>
      <c r="D21" s="15">
        <f>VLOOKUP(C21,Szorzótábla!$A$1:$B$11,2,FALSE)</f>
        <v>1300</v>
      </c>
      <c r="E21" s="17">
        <f t="shared" si="0"/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5">
        <f t="shared" si="1"/>
        <v>0</v>
      </c>
    </row>
    <row r="22" spans="1:11" x14ac:dyDescent="0.25">
      <c r="A22" s="15" t="s">
        <v>48</v>
      </c>
      <c r="B22" s="15">
        <v>0</v>
      </c>
      <c r="C22" s="15" t="s">
        <v>16</v>
      </c>
      <c r="D22" s="15">
        <f>VLOOKUP(C22,Szorzótábla!$A$1:$B$11,2,FALSE)</f>
        <v>365</v>
      </c>
      <c r="E22" s="17">
        <f t="shared" si="0"/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5">
        <f t="shared" si="1"/>
        <v>0</v>
      </c>
    </row>
    <row r="23" spans="1:11" x14ac:dyDescent="0.25">
      <c r="A23" s="15" t="s">
        <v>49</v>
      </c>
      <c r="B23" s="15">
        <v>0</v>
      </c>
      <c r="C23" s="15" t="s">
        <v>16</v>
      </c>
      <c r="D23" s="15">
        <f>VLOOKUP(C23,Szorzótábla!$A$1:$B$11,2,FALSE)</f>
        <v>365</v>
      </c>
      <c r="E23" s="17">
        <f t="shared" si="0"/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5">
        <f t="shared" si="1"/>
        <v>0</v>
      </c>
    </row>
    <row r="24" spans="1:11" ht="30" x14ac:dyDescent="0.25">
      <c r="A24" s="15" t="s">
        <v>50</v>
      </c>
      <c r="B24" s="15">
        <v>0</v>
      </c>
      <c r="C24" s="15" t="s">
        <v>16</v>
      </c>
      <c r="D24" s="15">
        <f>VLOOKUP(C24,Szorzótábla!$A$1:$B$11,2,FALSE)</f>
        <v>365</v>
      </c>
      <c r="E24" s="17">
        <f t="shared" si="0"/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5">
        <f t="shared" si="1"/>
        <v>0</v>
      </c>
    </row>
    <row r="25" spans="1:11" x14ac:dyDescent="0.25">
      <c r="A25" s="15" t="s">
        <v>51</v>
      </c>
      <c r="B25" s="15">
        <v>700</v>
      </c>
      <c r="C25" s="15" t="s">
        <v>17</v>
      </c>
      <c r="D25" s="15">
        <f>VLOOKUP(C25,Szorzótábla!$A$1:$B$11,2,FALSE)</f>
        <v>260</v>
      </c>
      <c r="E25" s="17">
        <f t="shared" si="0"/>
        <v>182000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5">
        <f t="shared" si="1"/>
        <v>0</v>
      </c>
    </row>
    <row r="26" spans="1:11" x14ac:dyDescent="0.25">
      <c r="A26" s="15" t="s">
        <v>52</v>
      </c>
      <c r="B26" s="15">
        <v>0</v>
      </c>
      <c r="C26" s="15" t="s">
        <v>16</v>
      </c>
      <c r="D26" s="15">
        <f>VLOOKUP(C26,Szorzótábla!$A$1:$B$11,2,FALSE)</f>
        <v>365</v>
      </c>
      <c r="E26" s="17">
        <f t="shared" si="0"/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5">
        <f t="shared" si="1"/>
        <v>0</v>
      </c>
    </row>
    <row r="27" spans="1:11" x14ac:dyDescent="0.25">
      <c r="A27" s="15" t="s">
        <v>53</v>
      </c>
      <c r="B27" s="15">
        <v>35</v>
      </c>
      <c r="C27" s="15" t="s">
        <v>18</v>
      </c>
      <c r="D27" s="15">
        <f>VLOOKUP(C27,Szorzótábla!$A$1:$B$11,2,FALSE)</f>
        <v>52</v>
      </c>
      <c r="E27" s="17">
        <f t="shared" si="0"/>
        <v>1820</v>
      </c>
      <c r="F27" s="9">
        <v>0</v>
      </c>
      <c r="G27" s="20">
        <v>0</v>
      </c>
      <c r="H27" s="20">
        <v>0</v>
      </c>
      <c r="I27" s="20">
        <v>0</v>
      </c>
      <c r="J27" s="21">
        <v>0</v>
      </c>
      <c r="K27" s="5">
        <f t="shared" si="1"/>
        <v>0</v>
      </c>
    </row>
    <row r="28" spans="1:11" ht="30" x14ac:dyDescent="0.25">
      <c r="A28" s="15" t="s">
        <v>54</v>
      </c>
      <c r="B28" s="15">
        <v>650</v>
      </c>
      <c r="C28" s="15" t="s">
        <v>17</v>
      </c>
      <c r="D28" s="15">
        <f>VLOOKUP(C28,Szorzótábla!$A$1:$B$11,2,FALSE)</f>
        <v>260</v>
      </c>
      <c r="E28" s="17">
        <f t="shared" si="0"/>
        <v>169000</v>
      </c>
      <c r="F28" s="22">
        <v>0</v>
      </c>
      <c r="G28" s="20">
        <v>0</v>
      </c>
      <c r="H28" s="20">
        <v>0</v>
      </c>
      <c r="I28" s="20">
        <v>0</v>
      </c>
      <c r="J28" s="20">
        <v>0</v>
      </c>
      <c r="K28" s="5">
        <f t="shared" si="1"/>
        <v>0</v>
      </c>
    </row>
    <row r="29" spans="1:11" x14ac:dyDescent="0.25">
      <c r="A29" s="15" t="s">
        <v>55</v>
      </c>
      <c r="B29" s="15">
        <v>0</v>
      </c>
      <c r="C29" s="15" t="s">
        <v>17</v>
      </c>
      <c r="D29" s="15">
        <f>VLOOKUP(C29,Szorzótábla!$A$1:$B$11,2,FALSE)</f>
        <v>260</v>
      </c>
      <c r="E29" s="17">
        <f t="shared" si="0"/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5">
        <f t="shared" si="1"/>
        <v>0</v>
      </c>
    </row>
    <row r="30" spans="1:11" x14ac:dyDescent="0.25">
      <c r="A30" s="15" t="s">
        <v>56</v>
      </c>
      <c r="B30" s="15">
        <v>0</v>
      </c>
      <c r="C30" s="15" t="s">
        <v>16</v>
      </c>
      <c r="D30" s="15">
        <f>VLOOKUP(C30,Szorzótábla!$A$1:$B$11,2,FALSE)</f>
        <v>365</v>
      </c>
      <c r="E30" s="17">
        <f t="shared" si="0"/>
        <v>0</v>
      </c>
      <c r="F30" s="20">
        <v>0</v>
      </c>
      <c r="G30" s="20">
        <v>0</v>
      </c>
      <c r="H30" s="20">
        <v>0</v>
      </c>
      <c r="I30" s="20">
        <v>0</v>
      </c>
      <c r="J30" s="21">
        <v>0</v>
      </c>
      <c r="K30" s="5">
        <f t="shared" si="1"/>
        <v>0</v>
      </c>
    </row>
    <row r="31" spans="1:11" x14ac:dyDescent="0.25">
      <c r="A31" s="25" t="s">
        <v>57</v>
      </c>
      <c r="B31" s="25">
        <v>500</v>
      </c>
      <c r="C31" s="15" t="s">
        <v>21</v>
      </c>
      <c r="D31" s="15">
        <f>VLOOKUP(C31,Szorzótábla!$A$1:$B$11,2,FALSE)</f>
        <v>2</v>
      </c>
      <c r="E31" s="17">
        <f t="shared" si="0"/>
        <v>1000</v>
      </c>
      <c r="F31" s="9">
        <v>0</v>
      </c>
      <c r="G31" s="20">
        <v>0</v>
      </c>
      <c r="H31" s="20">
        <v>0</v>
      </c>
      <c r="I31" s="20">
        <v>0</v>
      </c>
      <c r="J31" s="20">
        <v>0</v>
      </c>
      <c r="K31" s="5">
        <f t="shared" si="1"/>
        <v>0</v>
      </c>
    </row>
    <row r="32" spans="1:11" ht="30" x14ac:dyDescent="0.25">
      <c r="A32" s="25" t="s">
        <v>58</v>
      </c>
      <c r="B32" s="25">
        <v>100</v>
      </c>
      <c r="C32" s="15" t="s">
        <v>23</v>
      </c>
      <c r="D32" s="15">
        <f>VLOOKUP(C32,Szorzótábla!$A$1:$B$11,2,FALSE)</f>
        <v>1</v>
      </c>
      <c r="E32" s="17">
        <f t="shared" si="0"/>
        <v>100</v>
      </c>
      <c r="F32" s="9">
        <v>0</v>
      </c>
      <c r="G32" s="20">
        <v>0</v>
      </c>
      <c r="H32" s="20">
        <v>0</v>
      </c>
      <c r="I32" s="20">
        <v>0</v>
      </c>
      <c r="J32" s="20">
        <v>0</v>
      </c>
      <c r="K32" s="5">
        <f t="shared" si="1"/>
        <v>0</v>
      </c>
    </row>
    <row r="33" spans="1:11" x14ac:dyDescent="0.25">
      <c r="A33" s="25" t="s">
        <v>59</v>
      </c>
      <c r="B33" s="25">
        <v>0</v>
      </c>
      <c r="C33" s="15" t="s">
        <v>16</v>
      </c>
      <c r="D33" s="15">
        <f>VLOOKUP(C33,Szorzótábla!$A$1:$B$11,2,FALSE)</f>
        <v>365</v>
      </c>
      <c r="E33" s="17">
        <f t="shared" si="0"/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5">
        <f t="shared" si="1"/>
        <v>0</v>
      </c>
    </row>
    <row r="34" spans="1:11" x14ac:dyDescent="0.25">
      <c r="A34" s="25" t="s">
        <v>60</v>
      </c>
      <c r="B34" s="25">
        <v>300</v>
      </c>
      <c r="C34" s="15" t="s">
        <v>23</v>
      </c>
      <c r="D34" s="15">
        <f>VLOOKUP(C34,Szorzótábla!$A$1:$B$11,2,FALSE)</f>
        <v>1</v>
      </c>
      <c r="E34" s="17">
        <f t="shared" si="0"/>
        <v>300</v>
      </c>
      <c r="F34" s="9">
        <v>0</v>
      </c>
      <c r="G34" s="20">
        <v>0</v>
      </c>
      <c r="H34" s="20">
        <v>0</v>
      </c>
      <c r="I34" s="20">
        <v>0</v>
      </c>
      <c r="J34" s="20">
        <v>0</v>
      </c>
      <c r="K34" s="5">
        <f t="shared" si="1"/>
        <v>0</v>
      </c>
    </row>
    <row r="35" spans="1:11" x14ac:dyDescent="0.25">
      <c r="A35" s="25" t="s">
        <v>61</v>
      </c>
      <c r="B35" s="25">
        <v>152</v>
      </c>
      <c r="C35" s="15" t="s">
        <v>19</v>
      </c>
      <c r="D35" s="15">
        <f>VLOOKUP(C35,Szorzótábla!$A$1:$B$11,2,FALSE)</f>
        <v>12</v>
      </c>
      <c r="E35" s="17">
        <f t="shared" si="0"/>
        <v>1824</v>
      </c>
      <c r="F35" s="9">
        <v>0</v>
      </c>
      <c r="G35" s="20">
        <v>0</v>
      </c>
      <c r="H35" s="20">
        <v>0</v>
      </c>
      <c r="I35" s="20">
        <v>0</v>
      </c>
      <c r="J35" s="20">
        <v>0</v>
      </c>
      <c r="K35" s="5">
        <f t="shared" si="1"/>
        <v>0</v>
      </c>
    </row>
    <row r="36" spans="1:11" x14ac:dyDescent="0.25">
      <c r="A36" s="25" t="s">
        <v>62</v>
      </c>
      <c r="B36" s="25">
        <v>200</v>
      </c>
      <c r="C36" s="15" t="s">
        <v>20</v>
      </c>
      <c r="D36" s="15">
        <f>VLOOKUP(C36,Szorzótábla!$A$1:$B$11,2,FALSE)</f>
        <v>4</v>
      </c>
      <c r="E36" s="17">
        <f t="shared" si="0"/>
        <v>800</v>
      </c>
      <c r="F36" s="23">
        <v>0</v>
      </c>
      <c r="G36" s="20">
        <v>0</v>
      </c>
      <c r="H36" s="20">
        <v>0</v>
      </c>
      <c r="I36" s="20">
        <v>0</v>
      </c>
      <c r="J36" s="20">
        <v>0</v>
      </c>
      <c r="K36" s="5">
        <f t="shared" si="1"/>
        <v>0</v>
      </c>
    </row>
    <row r="37" spans="1:11" ht="30" x14ac:dyDescent="0.25">
      <c r="A37" s="25" t="s">
        <v>63</v>
      </c>
      <c r="B37" s="25">
        <v>200</v>
      </c>
      <c r="C37" s="15" t="s">
        <v>20</v>
      </c>
      <c r="D37" s="15">
        <f>VLOOKUP(C37,Szorzótábla!$A$1:$B$11,2,FALSE)</f>
        <v>4</v>
      </c>
      <c r="E37" s="17">
        <f t="shared" si="0"/>
        <v>800</v>
      </c>
      <c r="F37" s="23">
        <v>0</v>
      </c>
      <c r="G37" s="20">
        <v>0</v>
      </c>
      <c r="H37" s="20">
        <v>0</v>
      </c>
      <c r="I37" s="20">
        <v>0</v>
      </c>
      <c r="J37" s="20">
        <v>0</v>
      </c>
      <c r="K37" s="5">
        <f t="shared" si="1"/>
        <v>0</v>
      </c>
    </row>
    <row r="38" spans="1:11" ht="30" x14ac:dyDescent="0.25">
      <c r="A38" s="25" t="s">
        <v>64</v>
      </c>
      <c r="B38" s="25">
        <v>200</v>
      </c>
      <c r="C38" s="15" t="s">
        <v>20</v>
      </c>
      <c r="D38" s="15">
        <f>VLOOKUP(C38,Szorzótábla!$A$1:$B$11,2,FALSE)</f>
        <v>4</v>
      </c>
      <c r="E38" s="17">
        <f t="shared" si="0"/>
        <v>800</v>
      </c>
      <c r="F38" s="23">
        <v>0</v>
      </c>
      <c r="G38" s="20">
        <v>0</v>
      </c>
      <c r="H38" s="20">
        <v>0</v>
      </c>
      <c r="I38" s="20">
        <v>0</v>
      </c>
      <c r="J38" s="20">
        <v>0</v>
      </c>
      <c r="K38" s="5">
        <f t="shared" si="1"/>
        <v>0</v>
      </c>
    </row>
    <row r="39" spans="1:11" x14ac:dyDescent="0.25">
      <c r="A39" s="25" t="s">
        <v>65</v>
      </c>
      <c r="B39" s="25">
        <v>8</v>
      </c>
      <c r="C39" s="15" t="s">
        <v>16</v>
      </c>
      <c r="D39" s="15">
        <f>VLOOKUP(C39,Szorzótábla!$A$1:$B$11,2,FALSE)</f>
        <v>365</v>
      </c>
      <c r="E39" s="17">
        <f t="shared" si="0"/>
        <v>2920</v>
      </c>
      <c r="F39" s="9">
        <v>0</v>
      </c>
      <c r="G39" s="10">
        <v>0</v>
      </c>
      <c r="H39" s="10">
        <v>0</v>
      </c>
      <c r="I39" s="10">
        <v>0</v>
      </c>
      <c r="J39" s="11">
        <v>0</v>
      </c>
      <c r="K39" s="5">
        <f t="shared" si="1"/>
        <v>0</v>
      </c>
    </row>
    <row r="40" spans="1:11" x14ac:dyDescent="0.25">
      <c r="A40" s="25" t="s">
        <v>66</v>
      </c>
      <c r="B40" s="25"/>
      <c r="C40" s="15" t="s">
        <v>18</v>
      </c>
      <c r="D40" s="15">
        <f>VLOOKUP(C40,Szorzótábla!$A$1:$B$11,2,FALSE)</f>
        <v>52</v>
      </c>
      <c r="E40" s="17">
        <f t="shared" si="0"/>
        <v>0</v>
      </c>
      <c r="F40" s="9"/>
      <c r="G40" s="10">
        <v>0</v>
      </c>
      <c r="H40" s="10">
        <v>0</v>
      </c>
      <c r="I40" s="10">
        <v>0</v>
      </c>
      <c r="J40" s="11">
        <v>0</v>
      </c>
      <c r="K40" s="5">
        <f t="shared" si="1"/>
        <v>0</v>
      </c>
    </row>
    <row r="41" spans="1:11" x14ac:dyDescent="0.25">
      <c r="A41" s="15" t="s">
        <v>10</v>
      </c>
      <c r="B41" s="15">
        <f>SUM(B3:B30)</f>
        <v>7202</v>
      </c>
      <c r="C41" s="15"/>
      <c r="D41" s="15"/>
      <c r="E41" s="17">
        <f t="shared" si="0"/>
        <v>0</v>
      </c>
      <c r="F41" s="4" t="s">
        <v>10</v>
      </c>
      <c r="G41" s="4"/>
      <c r="H41" s="4"/>
      <c r="I41" s="4"/>
      <c r="J41" s="4"/>
      <c r="K41" s="5">
        <f>SUM(K3:K39)</f>
        <v>0</v>
      </c>
    </row>
  </sheetData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Szorzótábla!$A$1:$A$11</xm:f>
          </x14:formula1>
          <xm:sqref>C3:C40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41"/>
  <sheetViews>
    <sheetView windowProtection="1" topLeftCell="J19" workbookViewId="0">
      <selection activeCell="P33" sqref="P33"/>
    </sheetView>
  </sheetViews>
  <sheetFormatPr defaultRowHeight="15" x14ac:dyDescent="0.25"/>
  <cols>
    <col min="1" max="1" width="46.5703125" style="2" customWidth="1"/>
    <col min="2" max="2" width="15.7109375" style="2" customWidth="1"/>
    <col min="3" max="3" width="26.140625" style="2" customWidth="1"/>
    <col min="4" max="4" width="12.28515625" style="2" customWidth="1"/>
    <col min="5" max="5" width="13.5703125" style="18" customWidth="1"/>
    <col min="6" max="6" width="13.7109375" style="14" customWidth="1"/>
    <col min="7" max="7" width="11.28515625" style="14" customWidth="1"/>
    <col min="8" max="8" width="11.5703125" style="14" customWidth="1"/>
    <col min="9" max="9" width="11.85546875" style="14" customWidth="1"/>
    <col min="10" max="10" width="12.85546875" style="14" customWidth="1"/>
    <col min="11" max="11" width="11.7109375" style="14" customWidth="1"/>
    <col min="12" max="16384" width="9.140625" style="14"/>
  </cols>
  <sheetData>
    <row r="1" spans="1:26" s="1" customFormat="1" ht="57" customHeight="1" x14ac:dyDescent="0.25">
      <c r="A1" s="7" t="s">
        <v>84</v>
      </c>
      <c r="B1" s="13" t="s">
        <v>26</v>
      </c>
      <c r="C1" s="13" t="s">
        <v>13</v>
      </c>
      <c r="D1" s="13" t="s">
        <v>13</v>
      </c>
      <c r="E1" s="16" t="s">
        <v>15</v>
      </c>
      <c r="F1" s="7" t="s">
        <v>0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Z1" s="14"/>
    </row>
    <row r="2" spans="1:26" s="6" customFormat="1" x14ac:dyDescent="0.25">
      <c r="A2" s="7" t="s">
        <v>6</v>
      </c>
      <c r="B2" s="13" t="s">
        <v>12</v>
      </c>
      <c r="C2" s="13" t="s">
        <v>25</v>
      </c>
      <c r="D2" s="13" t="s">
        <v>14</v>
      </c>
      <c r="E2" s="16" t="s">
        <v>7</v>
      </c>
      <c r="F2" s="8" t="s">
        <v>8</v>
      </c>
      <c r="G2" s="8" t="s">
        <v>8</v>
      </c>
      <c r="H2" s="8" t="s">
        <v>8</v>
      </c>
      <c r="I2" s="8" t="s">
        <v>8</v>
      </c>
      <c r="J2" s="8" t="s">
        <v>8</v>
      </c>
      <c r="K2" s="8" t="s">
        <v>9</v>
      </c>
      <c r="Z2" s="14"/>
    </row>
    <row r="3" spans="1:26" x14ac:dyDescent="0.25">
      <c r="A3" s="15" t="s">
        <v>29</v>
      </c>
      <c r="B3" s="15">
        <v>0</v>
      </c>
      <c r="C3" s="15" t="s">
        <v>16</v>
      </c>
      <c r="D3" s="15">
        <f>VLOOKUP(C3,Szorzótábla!$A$1:$B$11,2,FALSE)</f>
        <v>365</v>
      </c>
      <c r="E3" s="17">
        <f>B3*D3</f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5">
        <f>E3*(F3+G3/30+H3/90+I3/180+J3/365)</f>
        <v>0</v>
      </c>
    </row>
    <row r="4" spans="1:26" x14ac:dyDescent="0.25">
      <c r="A4" s="15" t="s">
        <v>30</v>
      </c>
      <c r="B4" s="15">
        <v>0</v>
      </c>
      <c r="C4" s="15" t="s">
        <v>16</v>
      </c>
      <c r="D4" s="15">
        <f>VLOOKUP(C4,Szorzótábla!$A$1:$B$11,2,FALSE)</f>
        <v>365</v>
      </c>
      <c r="E4" s="17">
        <f t="shared" ref="E4:E41" si="0">B4*D4</f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5">
        <f t="shared" ref="K4:K40" si="1">E4*(F4+G4/30+H4/90+I4/180+J4/365)</f>
        <v>0</v>
      </c>
    </row>
    <row r="5" spans="1:26" x14ac:dyDescent="0.25">
      <c r="A5" s="15" t="s">
        <v>31</v>
      </c>
      <c r="B5" s="15">
        <v>0</v>
      </c>
      <c r="C5" s="15" t="s">
        <v>16</v>
      </c>
      <c r="D5" s="15">
        <f>VLOOKUP(C5,Szorzótábla!$A$1:$B$11,2,FALSE)</f>
        <v>365</v>
      </c>
      <c r="E5" s="17">
        <f t="shared" si="0"/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5">
        <f t="shared" si="1"/>
        <v>0</v>
      </c>
    </row>
    <row r="6" spans="1:26" x14ac:dyDescent="0.25">
      <c r="A6" s="15" t="s">
        <v>32</v>
      </c>
      <c r="B6" s="15">
        <v>0</v>
      </c>
      <c r="C6" s="15" t="s">
        <v>17</v>
      </c>
      <c r="D6" s="15">
        <f>VLOOKUP(C6,Szorzótábla!$A$1:$B$11,2,FALSE)</f>
        <v>260</v>
      </c>
      <c r="E6" s="17">
        <f t="shared" si="0"/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5">
        <f t="shared" si="1"/>
        <v>0</v>
      </c>
    </row>
    <row r="7" spans="1:26" x14ac:dyDescent="0.25">
      <c r="A7" s="15" t="s">
        <v>33</v>
      </c>
      <c r="B7" s="15">
        <v>0</v>
      </c>
      <c r="C7" s="15" t="s">
        <v>16</v>
      </c>
      <c r="D7" s="15">
        <f>VLOOKUP(C7,Szorzótábla!$A$1:$B$11,2,FALSE)</f>
        <v>365</v>
      </c>
      <c r="E7" s="17">
        <f t="shared" si="0"/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5">
        <f t="shared" si="1"/>
        <v>0</v>
      </c>
    </row>
    <row r="8" spans="1:26" x14ac:dyDescent="0.25">
      <c r="A8" s="15" t="s">
        <v>34</v>
      </c>
      <c r="B8" s="15">
        <v>0</v>
      </c>
      <c r="C8" s="15" t="s">
        <v>17</v>
      </c>
      <c r="D8" s="15">
        <f>VLOOKUP(C8,Szorzótábla!$A$1:$B$11,2,FALSE)</f>
        <v>260</v>
      </c>
      <c r="E8" s="17">
        <f t="shared" si="0"/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5">
        <f t="shared" si="1"/>
        <v>0</v>
      </c>
    </row>
    <row r="9" spans="1:26" ht="16.5" customHeight="1" x14ac:dyDescent="0.25">
      <c r="A9" s="15" t="s">
        <v>35</v>
      </c>
      <c r="B9" s="15">
        <v>916</v>
      </c>
      <c r="C9" s="15" t="s">
        <v>17</v>
      </c>
      <c r="D9" s="15">
        <f>VLOOKUP(C9,Szorzótábla!$A$1:$B$11,2,FALSE)</f>
        <v>260</v>
      </c>
      <c r="E9" s="17">
        <f t="shared" si="0"/>
        <v>238160</v>
      </c>
      <c r="F9" s="9">
        <v>0</v>
      </c>
      <c r="G9" s="20">
        <v>0</v>
      </c>
      <c r="H9" s="20">
        <v>0</v>
      </c>
      <c r="I9" s="20">
        <v>0</v>
      </c>
      <c r="J9" s="20">
        <v>0</v>
      </c>
      <c r="K9" s="5">
        <f t="shared" si="1"/>
        <v>0</v>
      </c>
    </row>
    <row r="10" spans="1:26" x14ac:dyDescent="0.25">
      <c r="A10" s="15" t="s">
        <v>36</v>
      </c>
      <c r="B10" s="15">
        <v>0</v>
      </c>
      <c r="C10" s="15" t="s">
        <v>16</v>
      </c>
      <c r="D10" s="15">
        <f>VLOOKUP(C10,Szorzótábla!$A$1:$B$11,2,FALSE)</f>
        <v>365</v>
      </c>
      <c r="E10" s="17">
        <f t="shared" si="0"/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5">
        <f t="shared" si="1"/>
        <v>0</v>
      </c>
    </row>
    <row r="11" spans="1:26" ht="14.25" customHeight="1" x14ac:dyDescent="0.25">
      <c r="A11" s="15" t="s">
        <v>37</v>
      </c>
      <c r="B11" s="15">
        <v>0</v>
      </c>
      <c r="C11" s="15" t="s">
        <v>17</v>
      </c>
      <c r="D11" s="15">
        <f>VLOOKUP(C11,Szorzótábla!$A$1:$B$11,2,FALSE)</f>
        <v>260</v>
      </c>
      <c r="E11" s="17">
        <f t="shared" si="0"/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5">
        <f t="shared" si="1"/>
        <v>0</v>
      </c>
    </row>
    <row r="12" spans="1:26" x14ac:dyDescent="0.25">
      <c r="A12" s="15" t="s">
        <v>38</v>
      </c>
      <c r="B12" s="15">
        <v>0</v>
      </c>
      <c r="C12" s="15" t="s">
        <v>17</v>
      </c>
      <c r="D12" s="15">
        <f>VLOOKUP(C12,Szorzótábla!$A$1:$B$11,2,FALSE)</f>
        <v>260</v>
      </c>
      <c r="E12" s="17">
        <f t="shared" si="0"/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5">
        <f t="shared" si="1"/>
        <v>0</v>
      </c>
    </row>
    <row r="13" spans="1:26" x14ac:dyDescent="0.25">
      <c r="A13" s="15" t="s">
        <v>39</v>
      </c>
      <c r="B13" s="15">
        <v>0</v>
      </c>
      <c r="C13" s="15" t="s">
        <v>16</v>
      </c>
      <c r="D13" s="15">
        <f>VLOOKUP(C13,Szorzótábla!$A$1:$B$11,2,FALSE)</f>
        <v>365</v>
      </c>
      <c r="E13" s="17">
        <f t="shared" si="0"/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5">
        <f t="shared" si="1"/>
        <v>0</v>
      </c>
    </row>
    <row r="14" spans="1:26" x14ac:dyDescent="0.25">
      <c r="A14" s="15" t="s">
        <v>40</v>
      </c>
      <c r="B14" s="15">
        <v>0</v>
      </c>
      <c r="C14" s="15" t="s">
        <v>18</v>
      </c>
      <c r="D14" s="15">
        <f>VLOOKUP(C14,Szorzótábla!$A$1:$B$11,2,FALSE)</f>
        <v>52</v>
      </c>
      <c r="E14" s="17">
        <f t="shared" si="0"/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5">
        <f t="shared" si="1"/>
        <v>0</v>
      </c>
    </row>
    <row r="15" spans="1:26" x14ac:dyDescent="0.25">
      <c r="A15" s="15" t="s">
        <v>41</v>
      </c>
      <c r="B15" s="15">
        <v>0</v>
      </c>
      <c r="C15" s="15" t="s">
        <v>17</v>
      </c>
      <c r="D15" s="15">
        <f>VLOOKUP(C15,Szorzótábla!$A$1:$B$11,2,FALSE)</f>
        <v>260</v>
      </c>
      <c r="E15" s="17">
        <f t="shared" si="0"/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5">
        <f t="shared" si="1"/>
        <v>0</v>
      </c>
    </row>
    <row r="16" spans="1:26" x14ac:dyDescent="0.25">
      <c r="A16" s="15" t="s">
        <v>42</v>
      </c>
      <c r="B16" s="15">
        <v>0</v>
      </c>
      <c r="C16" s="15" t="s">
        <v>16</v>
      </c>
      <c r="D16" s="15">
        <f>VLOOKUP(C16,Szorzótábla!$A$1:$B$11,2,FALSE)</f>
        <v>365</v>
      </c>
      <c r="E16" s="17">
        <f t="shared" si="0"/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5">
        <f t="shared" si="1"/>
        <v>0</v>
      </c>
    </row>
    <row r="17" spans="1:11" ht="45" x14ac:dyDescent="0.25">
      <c r="A17" s="15" t="s">
        <v>43</v>
      </c>
      <c r="B17" s="15">
        <v>0</v>
      </c>
      <c r="C17" s="15" t="s">
        <v>16</v>
      </c>
      <c r="D17" s="15">
        <f>VLOOKUP(C17,Szorzótábla!$A$1:$B$11,2,FALSE)</f>
        <v>365</v>
      </c>
      <c r="E17" s="17">
        <f t="shared" si="0"/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5">
        <f t="shared" si="1"/>
        <v>0</v>
      </c>
    </row>
    <row r="18" spans="1:11" x14ac:dyDescent="0.25">
      <c r="A18" s="15" t="s">
        <v>44</v>
      </c>
      <c r="B18" s="15">
        <v>0</v>
      </c>
      <c r="C18" s="15" t="s">
        <v>16</v>
      </c>
      <c r="D18" s="15">
        <f>VLOOKUP(C18,Szorzótábla!$A$1:$B$11,2,FALSE)</f>
        <v>365</v>
      </c>
      <c r="E18" s="17">
        <f t="shared" si="0"/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5">
        <f t="shared" si="1"/>
        <v>0</v>
      </c>
    </row>
    <row r="19" spans="1:11" x14ac:dyDescent="0.25">
      <c r="A19" s="15" t="s">
        <v>45</v>
      </c>
      <c r="B19" s="15">
        <v>0</v>
      </c>
      <c r="C19" s="15" t="s">
        <v>16</v>
      </c>
      <c r="D19" s="15">
        <f>VLOOKUP(C19,Szorzótábla!$A$1:$B$11,2,FALSE)</f>
        <v>365</v>
      </c>
      <c r="E19" s="17">
        <f t="shared" si="0"/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5">
        <f t="shared" si="1"/>
        <v>0</v>
      </c>
    </row>
    <row r="20" spans="1:11" x14ac:dyDescent="0.25">
      <c r="A20" s="15" t="s">
        <v>46</v>
      </c>
      <c r="B20" s="15">
        <v>0</v>
      </c>
      <c r="C20" s="15" t="s">
        <v>16</v>
      </c>
      <c r="D20" s="15">
        <f>VLOOKUP(C20,Szorzótábla!$A$1:$B$11,2,FALSE)</f>
        <v>365</v>
      </c>
      <c r="E20" s="17">
        <f t="shared" si="0"/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5">
        <f t="shared" si="1"/>
        <v>0</v>
      </c>
    </row>
    <row r="21" spans="1:11" x14ac:dyDescent="0.25">
      <c r="A21" s="15" t="s">
        <v>47</v>
      </c>
      <c r="B21" s="15">
        <v>0</v>
      </c>
      <c r="C21" s="15" t="s">
        <v>27</v>
      </c>
      <c r="D21" s="15">
        <f>VLOOKUP(C21,Szorzótábla!$A$1:$B$11,2,FALSE)</f>
        <v>1300</v>
      </c>
      <c r="E21" s="17">
        <f t="shared" si="0"/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5">
        <f t="shared" si="1"/>
        <v>0</v>
      </c>
    </row>
    <row r="22" spans="1:11" x14ac:dyDescent="0.25">
      <c r="A22" s="15" t="s">
        <v>48</v>
      </c>
      <c r="B22" s="15">
        <v>0</v>
      </c>
      <c r="C22" s="15" t="s">
        <v>16</v>
      </c>
      <c r="D22" s="15">
        <f>VLOOKUP(C22,Szorzótábla!$A$1:$B$11,2,FALSE)</f>
        <v>365</v>
      </c>
      <c r="E22" s="17">
        <f t="shared" si="0"/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5">
        <f t="shared" si="1"/>
        <v>0</v>
      </c>
    </row>
    <row r="23" spans="1:11" x14ac:dyDescent="0.25">
      <c r="A23" s="15" t="s">
        <v>49</v>
      </c>
      <c r="B23" s="15">
        <v>0</v>
      </c>
      <c r="C23" s="15" t="s">
        <v>16</v>
      </c>
      <c r="D23" s="15">
        <f>VLOOKUP(C23,Szorzótábla!$A$1:$B$11,2,FALSE)</f>
        <v>365</v>
      </c>
      <c r="E23" s="17">
        <f t="shared" si="0"/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5">
        <f t="shared" si="1"/>
        <v>0</v>
      </c>
    </row>
    <row r="24" spans="1:11" ht="30" x14ac:dyDescent="0.25">
      <c r="A24" s="15" t="s">
        <v>50</v>
      </c>
      <c r="B24" s="15">
        <v>0</v>
      </c>
      <c r="C24" s="15" t="s">
        <v>16</v>
      </c>
      <c r="D24" s="15">
        <f>VLOOKUP(C24,Szorzótábla!$A$1:$B$11,2,FALSE)</f>
        <v>365</v>
      </c>
      <c r="E24" s="17">
        <f t="shared" si="0"/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5">
        <f t="shared" si="1"/>
        <v>0</v>
      </c>
    </row>
    <row r="25" spans="1:11" x14ac:dyDescent="0.25">
      <c r="A25" s="15" t="s">
        <v>51</v>
      </c>
      <c r="B25" s="15">
        <v>0</v>
      </c>
      <c r="C25" s="15" t="s">
        <v>17</v>
      </c>
      <c r="D25" s="15">
        <f>VLOOKUP(C25,Szorzótábla!$A$1:$B$11,2,FALSE)</f>
        <v>260</v>
      </c>
      <c r="E25" s="17">
        <f t="shared" si="0"/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5">
        <f t="shared" si="1"/>
        <v>0</v>
      </c>
    </row>
    <row r="26" spans="1:11" x14ac:dyDescent="0.25">
      <c r="A26" s="15" t="s">
        <v>52</v>
      </c>
      <c r="B26" s="15">
        <v>0</v>
      </c>
      <c r="C26" s="15" t="s">
        <v>16</v>
      </c>
      <c r="D26" s="15">
        <f>VLOOKUP(C26,Szorzótábla!$A$1:$B$11,2,FALSE)</f>
        <v>365</v>
      </c>
      <c r="E26" s="17">
        <f t="shared" si="0"/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5">
        <f t="shared" si="1"/>
        <v>0</v>
      </c>
    </row>
    <row r="27" spans="1:11" x14ac:dyDescent="0.25">
      <c r="A27" s="15" t="s">
        <v>53</v>
      </c>
      <c r="B27" s="15">
        <v>0</v>
      </c>
      <c r="C27" s="15" t="s">
        <v>18</v>
      </c>
      <c r="D27" s="15">
        <f>VLOOKUP(C27,Szorzótábla!$A$1:$B$11,2,FALSE)</f>
        <v>52</v>
      </c>
      <c r="E27" s="17">
        <f t="shared" si="0"/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5">
        <f t="shared" si="1"/>
        <v>0</v>
      </c>
    </row>
    <row r="28" spans="1:11" ht="30" x14ac:dyDescent="0.25">
      <c r="A28" s="15" t="s">
        <v>54</v>
      </c>
      <c r="B28" s="15">
        <v>0</v>
      </c>
      <c r="C28" s="15" t="s">
        <v>16</v>
      </c>
      <c r="D28" s="15">
        <f>VLOOKUP(C28,Szorzótábla!$A$1:$B$11,2,FALSE)</f>
        <v>365</v>
      </c>
      <c r="E28" s="17">
        <f t="shared" si="0"/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5">
        <f t="shared" si="1"/>
        <v>0</v>
      </c>
    </row>
    <row r="29" spans="1:11" x14ac:dyDescent="0.25">
      <c r="A29" s="15" t="s">
        <v>55</v>
      </c>
      <c r="B29" s="15">
        <v>0</v>
      </c>
      <c r="C29" s="15" t="s">
        <v>17</v>
      </c>
      <c r="D29" s="15">
        <f>VLOOKUP(C29,Szorzótábla!$A$1:$B$11,2,FALSE)</f>
        <v>260</v>
      </c>
      <c r="E29" s="17">
        <f t="shared" si="0"/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5">
        <f t="shared" si="1"/>
        <v>0</v>
      </c>
    </row>
    <row r="30" spans="1:11" x14ac:dyDescent="0.25">
      <c r="A30" s="15" t="s">
        <v>56</v>
      </c>
      <c r="B30" s="15">
        <v>3151</v>
      </c>
      <c r="C30" s="15" t="s">
        <v>18</v>
      </c>
      <c r="D30" s="15">
        <f>VLOOKUP(C30,Szorzótábla!$A$1:$B$11,2,FALSE)</f>
        <v>52</v>
      </c>
      <c r="E30" s="17">
        <f t="shared" si="0"/>
        <v>163852</v>
      </c>
      <c r="F30" s="22">
        <v>0</v>
      </c>
      <c r="G30" s="20">
        <v>0</v>
      </c>
      <c r="H30" s="20">
        <v>0</v>
      </c>
      <c r="I30" s="20">
        <v>0</v>
      </c>
      <c r="J30" s="20">
        <v>0</v>
      </c>
      <c r="K30" s="5">
        <f t="shared" si="1"/>
        <v>0</v>
      </c>
    </row>
    <row r="31" spans="1:11" x14ac:dyDescent="0.25">
      <c r="A31" s="25" t="s">
        <v>57</v>
      </c>
      <c r="B31" s="25">
        <v>500</v>
      </c>
      <c r="C31" s="15" t="s">
        <v>21</v>
      </c>
      <c r="D31" s="15">
        <f>VLOOKUP(C31,Szorzótábla!$A$1:$B$11,2,FALSE)</f>
        <v>2</v>
      </c>
      <c r="E31" s="17">
        <f t="shared" si="0"/>
        <v>1000</v>
      </c>
      <c r="F31" s="23">
        <v>0</v>
      </c>
      <c r="G31" s="20">
        <v>0</v>
      </c>
      <c r="H31" s="20">
        <v>0</v>
      </c>
      <c r="I31" s="20">
        <v>0</v>
      </c>
      <c r="J31" s="20">
        <v>0</v>
      </c>
      <c r="K31" s="5">
        <f t="shared" si="1"/>
        <v>0</v>
      </c>
    </row>
    <row r="32" spans="1:11" ht="30" x14ac:dyDescent="0.25">
      <c r="A32" s="25" t="s">
        <v>58</v>
      </c>
      <c r="B32" s="25">
        <v>100</v>
      </c>
      <c r="C32" s="15" t="s">
        <v>23</v>
      </c>
      <c r="D32" s="15">
        <f>VLOOKUP(C32,Szorzótábla!$A$1:$B$11,2,FALSE)</f>
        <v>1</v>
      </c>
      <c r="E32" s="17">
        <f t="shared" si="0"/>
        <v>100</v>
      </c>
      <c r="F32" s="23">
        <v>0</v>
      </c>
      <c r="G32" s="20">
        <v>0</v>
      </c>
      <c r="H32" s="20">
        <v>0</v>
      </c>
      <c r="I32" s="20">
        <v>0</v>
      </c>
      <c r="J32" s="20">
        <v>0</v>
      </c>
      <c r="K32" s="5">
        <f t="shared" si="1"/>
        <v>0</v>
      </c>
    </row>
    <row r="33" spans="1:11" x14ac:dyDescent="0.25">
      <c r="A33" s="25" t="s">
        <v>59</v>
      </c>
      <c r="B33" s="25">
        <v>0</v>
      </c>
      <c r="C33" s="15" t="s">
        <v>16</v>
      </c>
      <c r="D33" s="15">
        <f>VLOOKUP(C33,Szorzótábla!$A$1:$B$11,2,FALSE)</f>
        <v>365</v>
      </c>
      <c r="E33" s="17">
        <f t="shared" si="0"/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5">
        <f t="shared" si="1"/>
        <v>0</v>
      </c>
    </row>
    <row r="34" spans="1:11" x14ac:dyDescent="0.25">
      <c r="A34" s="25" t="s">
        <v>60</v>
      </c>
      <c r="B34" s="25">
        <v>0</v>
      </c>
      <c r="C34" s="15" t="s">
        <v>23</v>
      </c>
      <c r="D34" s="15">
        <f>VLOOKUP(C34,Szorzótábla!$A$1:$B$11,2,FALSE)</f>
        <v>1</v>
      </c>
      <c r="E34" s="17">
        <f t="shared" si="0"/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5">
        <f t="shared" si="1"/>
        <v>0</v>
      </c>
    </row>
    <row r="35" spans="1:11" x14ac:dyDescent="0.25">
      <c r="A35" s="25" t="s">
        <v>61</v>
      </c>
      <c r="B35" s="25">
        <v>0</v>
      </c>
      <c r="C35" s="15" t="s">
        <v>19</v>
      </c>
      <c r="D35" s="15">
        <f>VLOOKUP(C35,Szorzótábla!$A$1:$B$11,2,FALSE)</f>
        <v>12</v>
      </c>
      <c r="E35" s="17">
        <f t="shared" si="0"/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5">
        <f t="shared" si="1"/>
        <v>0</v>
      </c>
    </row>
    <row r="36" spans="1:11" x14ac:dyDescent="0.25">
      <c r="A36" s="25" t="s">
        <v>62</v>
      </c>
      <c r="B36" s="25">
        <v>0</v>
      </c>
      <c r="C36" s="15" t="s">
        <v>19</v>
      </c>
      <c r="D36" s="15">
        <f>VLOOKUP(C36,Szorzótábla!$A$1:$B$11,2,FALSE)</f>
        <v>12</v>
      </c>
      <c r="E36" s="17">
        <f t="shared" si="0"/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5">
        <f t="shared" si="1"/>
        <v>0</v>
      </c>
    </row>
    <row r="37" spans="1:11" ht="30" x14ac:dyDescent="0.25">
      <c r="A37" s="25" t="s">
        <v>63</v>
      </c>
      <c r="B37" s="25">
        <v>0</v>
      </c>
      <c r="C37" s="15" t="s">
        <v>20</v>
      </c>
      <c r="D37" s="15">
        <f>VLOOKUP(C37,Szorzótábla!$A$1:$B$11,2,FALSE)</f>
        <v>4</v>
      </c>
      <c r="E37" s="17">
        <f t="shared" si="0"/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5">
        <f t="shared" si="1"/>
        <v>0</v>
      </c>
    </row>
    <row r="38" spans="1:11" ht="30" x14ac:dyDescent="0.25">
      <c r="A38" s="25" t="s">
        <v>64</v>
      </c>
      <c r="B38" s="25">
        <v>0</v>
      </c>
      <c r="C38" s="15" t="s">
        <v>20</v>
      </c>
      <c r="D38" s="15">
        <f>VLOOKUP(C38,Szorzótábla!$A$1:$B$11,2,FALSE)</f>
        <v>4</v>
      </c>
      <c r="E38" s="17">
        <f t="shared" si="0"/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5">
        <f t="shared" si="1"/>
        <v>0</v>
      </c>
    </row>
    <row r="39" spans="1:11" x14ac:dyDescent="0.25">
      <c r="A39" s="25" t="s">
        <v>65</v>
      </c>
      <c r="B39" s="25">
        <v>8</v>
      </c>
      <c r="C39" s="15" t="s">
        <v>22</v>
      </c>
      <c r="D39" s="15">
        <f>VLOOKUP(C39,Szorzótábla!$A$1:$B$11,2,FALSE)</f>
        <v>220</v>
      </c>
      <c r="E39" s="17">
        <f t="shared" si="0"/>
        <v>1760</v>
      </c>
      <c r="F39" s="9">
        <v>0</v>
      </c>
      <c r="G39" s="10">
        <v>0</v>
      </c>
      <c r="H39" s="10">
        <v>0</v>
      </c>
      <c r="I39" s="10">
        <v>0</v>
      </c>
      <c r="J39" s="11">
        <v>0</v>
      </c>
      <c r="K39" s="5">
        <f t="shared" si="1"/>
        <v>0</v>
      </c>
    </row>
    <row r="40" spans="1:11" x14ac:dyDescent="0.25">
      <c r="A40" s="25" t="s">
        <v>66</v>
      </c>
      <c r="B40" s="25"/>
      <c r="C40" s="15" t="s">
        <v>18</v>
      </c>
      <c r="D40" s="15">
        <f>VLOOKUP(C40,Szorzótábla!$A$1:$B$11,2,FALSE)</f>
        <v>52</v>
      </c>
      <c r="E40" s="17">
        <f t="shared" si="0"/>
        <v>0</v>
      </c>
      <c r="F40" s="9"/>
      <c r="G40" s="10">
        <v>0</v>
      </c>
      <c r="H40" s="10">
        <v>0</v>
      </c>
      <c r="I40" s="10">
        <v>0</v>
      </c>
      <c r="J40" s="11">
        <v>0</v>
      </c>
      <c r="K40" s="5">
        <f t="shared" si="1"/>
        <v>0</v>
      </c>
    </row>
    <row r="41" spans="1:11" x14ac:dyDescent="0.25">
      <c r="A41" s="15" t="s">
        <v>10</v>
      </c>
      <c r="B41" s="15">
        <f>SUM(B3:B30)</f>
        <v>4067</v>
      </c>
      <c r="C41" s="15"/>
      <c r="D41" s="15"/>
      <c r="E41" s="17">
        <f t="shared" si="0"/>
        <v>0</v>
      </c>
      <c r="F41" s="4" t="s">
        <v>10</v>
      </c>
      <c r="G41" s="4"/>
      <c r="H41" s="4"/>
      <c r="I41" s="4"/>
      <c r="J41" s="4"/>
      <c r="K41" s="5">
        <f>SUM(K3:K39)</f>
        <v>0</v>
      </c>
    </row>
  </sheetData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Szorzótábla!$A$1:$A$11</xm:f>
          </x14:formula1>
          <xm:sqref>C3:C40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Z41"/>
  <sheetViews>
    <sheetView windowProtection="1" topLeftCell="A25" workbookViewId="0">
      <selection activeCell="H24" sqref="H24"/>
    </sheetView>
  </sheetViews>
  <sheetFormatPr defaultRowHeight="15" x14ac:dyDescent="0.25"/>
  <cols>
    <col min="1" max="1" width="46.5703125" style="2" customWidth="1"/>
    <col min="2" max="2" width="15.7109375" style="2" customWidth="1"/>
    <col min="3" max="3" width="26.140625" style="2" customWidth="1"/>
    <col min="4" max="4" width="12.28515625" style="2" customWidth="1"/>
    <col min="5" max="5" width="13.5703125" style="18" customWidth="1"/>
    <col min="6" max="6" width="13.7109375" customWidth="1"/>
    <col min="7" max="7" width="11.28515625" customWidth="1"/>
    <col min="8" max="8" width="11.5703125" customWidth="1"/>
    <col min="9" max="9" width="11.85546875" customWidth="1"/>
    <col min="10" max="10" width="12.85546875" customWidth="1"/>
    <col min="11" max="11" width="11.7109375" customWidth="1"/>
  </cols>
  <sheetData>
    <row r="1" spans="1:26" s="1" customFormat="1" ht="57" customHeight="1" x14ac:dyDescent="0.25">
      <c r="A1" s="7" t="s">
        <v>11</v>
      </c>
      <c r="B1" s="13" t="s">
        <v>26</v>
      </c>
      <c r="C1" s="13" t="s">
        <v>13</v>
      </c>
      <c r="D1" s="13" t="s">
        <v>13</v>
      </c>
      <c r="E1" s="16" t="s">
        <v>15</v>
      </c>
      <c r="F1" s="7" t="s">
        <v>0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Z1" s="14"/>
    </row>
    <row r="2" spans="1:26" s="6" customFormat="1" x14ac:dyDescent="0.25">
      <c r="A2" s="7" t="s">
        <v>6</v>
      </c>
      <c r="B2" s="13" t="s">
        <v>12</v>
      </c>
      <c r="C2" s="13" t="s">
        <v>25</v>
      </c>
      <c r="D2" s="13" t="s">
        <v>14</v>
      </c>
      <c r="E2" s="16" t="s">
        <v>7</v>
      </c>
      <c r="F2" s="8" t="s">
        <v>8</v>
      </c>
      <c r="G2" s="8" t="s">
        <v>8</v>
      </c>
      <c r="H2" s="8" t="s">
        <v>8</v>
      </c>
      <c r="I2" s="8" t="s">
        <v>8</v>
      </c>
      <c r="J2" s="8" t="s">
        <v>8</v>
      </c>
      <c r="K2" s="8" t="s">
        <v>9</v>
      </c>
      <c r="Z2" s="14"/>
    </row>
    <row r="3" spans="1:26" x14ac:dyDescent="0.25">
      <c r="A3" s="3" t="s">
        <v>29</v>
      </c>
      <c r="B3" s="3">
        <v>8010</v>
      </c>
      <c r="C3" s="3" t="s">
        <v>16</v>
      </c>
      <c r="D3" s="3">
        <f>VLOOKUP(C3,Szorzótábla!$A$1:$B$11,2,FALSE)</f>
        <v>365</v>
      </c>
      <c r="E3" s="17">
        <f>B3*D3</f>
        <v>2923650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5">
        <f>E3*(F3+G3/30+H3/90+I3/180+J3/365)</f>
        <v>0</v>
      </c>
      <c r="Z3" s="14"/>
    </row>
    <row r="4" spans="1:26" x14ac:dyDescent="0.25">
      <c r="A4" s="3" t="s">
        <v>30</v>
      </c>
      <c r="B4" s="3">
        <v>2569</v>
      </c>
      <c r="C4" s="15" t="s">
        <v>16</v>
      </c>
      <c r="D4" s="15">
        <f>VLOOKUP(C4,Szorzótábla!$A$1:$B$11,2,FALSE)</f>
        <v>365</v>
      </c>
      <c r="E4" s="17">
        <f t="shared" ref="E4:E41" si="0">B4*D4</f>
        <v>937685</v>
      </c>
      <c r="F4" s="9">
        <v>0</v>
      </c>
      <c r="G4" s="9">
        <v>0</v>
      </c>
      <c r="H4" s="9">
        <v>0</v>
      </c>
      <c r="I4" s="9">
        <v>0</v>
      </c>
      <c r="J4" s="21">
        <v>0</v>
      </c>
      <c r="K4" s="5">
        <f t="shared" ref="K4:K40" si="1">E4*(F4+G4/30+H4/90+I4/180+J4/365)</f>
        <v>0</v>
      </c>
      <c r="Z4" s="14"/>
    </row>
    <row r="5" spans="1:26" x14ac:dyDescent="0.25">
      <c r="A5" s="3" t="s">
        <v>31</v>
      </c>
      <c r="B5" s="3">
        <v>1074</v>
      </c>
      <c r="C5" s="15" t="s">
        <v>16</v>
      </c>
      <c r="D5" s="15">
        <f>VLOOKUP(C5,Szorzótábla!$A$1:$B$11,2,FALSE)</f>
        <v>365</v>
      </c>
      <c r="E5" s="17">
        <f t="shared" si="0"/>
        <v>392010</v>
      </c>
      <c r="F5" s="9">
        <v>0</v>
      </c>
      <c r="G5" s="9">
        <v>0</v>
      </c>
      <c r="H5" s="9">
        <v>0</v>
      </c>
      <c r="I5" s="9">
        <v>0</v>
      </c>
      <c r="J5" s="21">
        <v>0</v>
      </c>
      <c r="K5" s="5">
        <f t="shared" si="1"/>
        <v>0</v>
      </c>
      <c r="Z5" s="14"/>
    </row>
    <row r="6" spans="1:26" x14ac:dyDescent="0.25">
      <c r="A6" s="3" t="s">
        <v>32</v>
      </c>
      <c r="B6" s="3">
        <v>1029</v>
      </c>
      <c r="C6" s="15" t="s">
        <v>17</v>
      </c>
      <c r="D6" s="15">
        <f>VLOOKUP(C6,Szorzótábla!$A$1:$B$11,2,FALSE)</f>
        <v>260</v>
      </c>
      <c r="E6" s="17">
        <f t="shared" si="0"/>
        <v>267540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5">
        <f t="shared" si="1"/>
        <v>0</v>
      </c>
      <c r="Z6" s="14"/>
    </row>
    <row r="7" spans="1:26" x14ac:dyDescent="0.25">
      <c r="A7" s="3" t="s">
        <v>33</v>
      </c>
      <c r="B7" s="3">
        <v>3174</v>
      </c>
      <c r="C7" s="15" t="s">
        <v>16</v>
      </c>
      <c r="D7" s="15">
        <f>VLOOKUP(C7,Szorzótábla!$A$1:$B$11,2,FALSE)</f>
        <v>365</v>
      </c>
      <c r="E7" s="17">
        <f t="shared" si="0"/>
        <v>1158510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5">
        <f t="shared" si="1"/>
        <v>0</v>
      </c>
      <c r="Z7" s="14"/>
    </row>
    <row r="8" spans="1:26" x14ac:dyDescent="0.25">
      <c r="A8" s="3" t="s">
        <v>34</v>
      </c>
      <c r="B8" s="3">
        <v>63</v>
      </c>
      <c r="C8" s="15" t="s">
        <v>17</v>
      </c>
      <c r="D8" s="15">
        <f>VLOOKUP(C8,Szorzótábla!$A$1:$B$11,2,FALSE)</f>
        <v>260</v>
      </c>
      <c r="E8" s="17">
        <f t="shared" si="0"/>
        <v>16380</v>
      </c>
      <c r="F8" s="9">
        <v>0</v>
      </c>
      <c r="G8" s="9">
        <v>0</v>
      </c>
      <c r="H8" s="9">
        <v>0</v>
      </c>
      <c r="I8" s="9">
        <v>0</v>
      </c>
      <c r="J8" s="21">
        <v>0</v>
      </c>
      <c r="K8" s="5">
        <f t="shared" si="1"/>
        <v>0</v>
      </c>
      <c r="Z8" s="14"/>
    </row>
    <row r="9" spans="1:26" ht="16.5" customHeight="1" x14ac:dyDescent="0.25">
      <c r="A9" s="3" t="s">
        <v>35</v>
      </c>
      <c r="B9" s="3">
        <v>2373</v>
      </c>
      <c r="C9" s="15" t="s">
        <v>16</v>
      </c>
      <c r="D9" s="15">
        <f>VLOOKUP(C9,Szorzótábla!$A$1:$B$11,2,FALSE)</f>
        <v>365</v>
      </c>
      <c r="E9" s="17">
        <f t="shared" si="0"/>
        <v>866145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5">
        <f t="shared" si="1"/>
        <v>0</v>
      </c>
      <c r="Z9" s="14"/>
    </row>
    <row r="10" spans="1:26" x14ac:dyDescent="0.25">
      <c r="A10" s="3" t="s">
        <v>36</v>
      </c>
      <c r="B10" s="3">
        <v>133</v>
      </c>
      <c r="C10" s="15" t="s">
        <v>16</v>
      </c>
      <c r="D10" s="15">
        <f>VLOOKUP(C10,Szorzótábla!$A$1:$B$11,2,FALSE)</f>
        <v>365</v>
      </c>
      <c r="E10" s="17">
        <f t="shared" si="0"/>
        <v>48545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5">
        <f t="shared" si="1"/>
        <v>0</v>
      </c>
    </row>
    <row r="11" spans="1:26" ht="14.25" customHeight="1" x14ac:dyDescent="0.25">
      <c r="A11" s="3" t="s">
        <v>37</v>
      </c>
      <c r="B11" s="3">
        <v>570</v>
      </c>
      <c r="C11" s="15" t="s">
        <v>17</v>
      </c>
      <c r="D11" s="15">
        <f>VLOOKUP(C11,Szorzótábla!$A$1:$B$11,2,FALSE)</f>
        <v>260</v>
      </c>
      <c r="E11" s="17">
        <f t="shared" si="0"/>
        <v>148200</v>
      </c>
      <c r="F11" s="9">
        <v>0</v>
      </c>
      <c r="G11" s="9">
        <v>0</v>
      </c>
      <c r="H11" s="9">
        <v>0</v>
      </c>
      <c r="I11" s="9">
        <v>0</v>
      </c>
      <c r="J11" s="21">
        <v>0</v>
      </c>
      <c r="K11" s="5">
        <f t="shared" si="1"/>
        <v>0</v>
      </c>
    </row>
    <row r="12" spans="1:26" x14ac:dyDescent="0.25">
      <c r="A12" s="3" t="s">
        <v>38</v>
      </c>
      <c r="B12" s="3">
        <v>65</v>
      </c>
      <c r="C12" s="15" t="s">
        <v>17</v>
      </c>
      <c r="D12" s="15">
        <f>VLOOKUP(C12,Szorzótábla!$A$1:$B$11,2,FALSE)</f>
        <v>260</v>
      </c>
      <c r="E12" s="17">
        <f t="shared" si="0"/>
        <v>16900</v>
      </c>
      <c r="F12" s="9">
        <v>0</v>
      </c>
      <c r="G12" s="9">
        <v>0</v>
      </c>
      <c r="H12" s="9">
        <v>0</v>
      </c>
      <c r="I12" s="9">
        <v>0</v>
      </c>
      <c r="J12" s="21">
        <v>0</v>
      </c>
      <c r="K12" s="5">
        <f t="shared" si="1"/>
        <v>0</v>
      </c>
    </row>
    <row r="13" spans="1:26" x14ac:dyDescent="0.25">
      <c r="A13" s="3" t="s">
        <v>39</v>
      </c>
      <c r="B13" s="3">
        <v>0</v>
      </c>
      <c r="C13" s="15" t="s">
        <v>16</v>
      </c>
      <c r="D13" s="15">
        <f>VLOOKUP(C13,Szorzótábla!$A$1:$B$11,2,FALSE)</f>
        <v>365</v>
      </c>
      <c r="E13" s="17">
        <f t="shared" si="0"/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5">
        <f t="shared" si="1"/>
        <v>0</v>
      </c>
    </row>
    <row r="14" spans="1:26" x14ac:dyDescent="0.25">
      <c r="A14" s="3" t="s">
        <v>40</v>
      </c>
      <c r="B14" s="3">
        <v>1882</v>
      </c>
      <c r="C14" s="15" t="s">
        <v>18</v>
      </c>
      <c r="D14" s="15">
        <f>VLOOKUP(C14,Szorzótábla!$A$1:$B$11,2,FALSE)</f>
        <v>52</v>
      </c>
      <c r="E14" s="17">
        <f t="shared" si="0"/>
        <v>97864</v>
      </c>
      <c r="F14" s="9">
        <v>0</v>
      </c>
      <c r="G14" s="9">
        <v>0</v>
      </c>
      <c r="H14" s="9">
        <v>0</v>
      </c>
      <c r="I14" s="9">
        <v>0</v>
      </c>
      <c r="J14" s="21">
        <v>0</v>
      </c>
      <c r="K14" s="5">
        <f t="shared" si="1"/>
        <v>0</v>
      </c>
    </row>
    <row r="15" spans="1:26" x14ac:dyDescent="0.25">
      <c r="A15" s="3" t="s">
        <v>41</v>
      </c>
      <c r="B15" s="3">
        <v>86</v>
      </c>
      <c r="C15" s="15" t="s">
        <v>17</v>
      </c>
      <c r="D15" s="15">
        <f>VLOOKUP(C15,Szorzótábla!$A$1:$B$11,2,FALSE)</f>
        <v>260</v>
      </c>
      <c r="E15" s="17">
        <f t="shared" si="0"/>
        <v>22360</v>
      </c>
      <c r="F15" s="9">
        <v>0</v>
      </c>
      <c r="G15" s="9">
        <v>0</v>
      </c>
      <c r="H15" s="9">
        <v>0</v>
      </c>
      <c r="I15" s="9">
        <v>0</v>
      </c>
      <c r="J15" s="21">
        <v>0</v>
      </c>
      <c r="K15" s="5">
        <f t="shared" si="1"/>
        <v>0</v>
      </c>
    </row>
    <row r="16" spans="1:26" x14ac:dyDescent="0.25">
      <c r="A16" s="3" t="s">
        <v>42</v>
      </c>
      <c r="B16" s="3">
        <v>3119</v>
      </c>
      <c r="C16" s="15" t="s">
        <v>16</v>
      </c>
      <c r="D16" s="15">
        <f>VLOOKUP(C16,Szorzótábla!$A$1:$B$11,2,FALSE)</f>
        <v>365</v>
      </c>
      <c r="E16" s="17">
        <f t="shared" si="0"/>
        <v>1138435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5">
        <f t="shared" si="1"/>
        <v>0</v>
      </c>
    </row>
    <row r="17" spans="1:11" ht="45" x14ac:dyDescent="0.25">
      <c r="A17" s="3" t="s">
        <v>43</v>
      </c>
      <c r="B17" s="3">
        <v>667</v>
      </c>
      <c r="C17" s="15" t="s">
        <v>16</v>
      </c>
      <c r="D17" s="15">
        <f>VLOOKUP(C17,Szorzótábla!$A$1:$B$11,2,FALSE)</f>
        <v>365</v>
      </c>
      <c r="E17" s="17">
        <f t="shared" si="0"/>
        <v>243455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5">
        <f t="shared" si="1"/>
        <v>0</v>
      </c>
    </row>
    <row r="18" spans="1:11" x14ac:dyDescent="0.25">
      <c r="A18" s="3" t="s">
        <v>44</v>
      </c>
      <c r="B18" s="3">
        <v>471</v>
      </c>
      <c r="C18" s="15" t="s">
        <v>16</v>
      </c>
      <c r="D18" s="15">
        <f>VLOOKUP(C18,Szorzótábla!$A$1:$B$11,2,FALSE)</f>
        <v>365</v>
      </c>
      <c r="E18" s="17">
        <f t="shared" si="0"/>
        <v>171915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5">
        <f t="shared" si="1"/>
        <v>0</v>
      </c>
    </row>
    <row r="19" spans="1:11" x14ac:dyDescent="0.25">
      <c r="A19" s="3" t="s">
        <v>45</v>
      </c>
      <c r="B19" s="3">
        <v>765</v>
      </c>
      <c r="C19" s="15" t="s">
        <v>16</v>
      </c>
      <c r="D19" s="15">
        <f>VLOOKUP(C19,Szorzótábla!$A$1:$B$11,2,FALSE)</f>
        <v>365</v>
      </c>
      <c r="E19" s="17">
        <f t="shared" si="0"/>
        <v>279225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5">
        <f t="shared" si="1"/>
        <v>0</v>
      </c>
    </row>
    <row r="20" spans="1:11" x14ac:dyDescent="0.25">
      <c r="A20" s="3" t="s">
        <v>46</v>
      </c>
      <c r="B20" s="3">
        <v>765</v>
      </c>
      <c r="C20" s="15" t="s">
        <v>16</v>
      </c>
      <c r="D20" s="15">
        <f>VLOOKUP(C20,Szorzótábla!$A$1:$B$11,2,FALSE)</f>
        <v>365</v>
      </c>
      <c r="E20" s="17">
        <f t="shared" si="0"/>
        <v>279225</v>
      </c>
      <c r="F20" s="9">
        <v>0</v>
      </c>
      <c r="G20" s="9">
        <v>0</v>
      </c>
      <c r="H20" s="9">
        <v>0</v>
      </c>
      <c r="I20" s="9">
        <v>0</v>
      </c>
      <c r="J20" s="21">
        <v>0</v>
      </c>
      <c r="K20" s="5">
        <f t="shared" si="1"/>
        <v>0</v>
      </c>
    </row>
    <row r="21" spans="1:11" x14ac:dyDescent="0.25">
      <c r="A21" s="3" t="s">
        <v>47</v>
      </c>
      <c r="B21" s="3">
        <v>765</v>
      </c>
      <c r="C21" s="15" t="s">
        <v>27</v>
      </c>
      <c r="D21" s="15">
        <f>VLOOKUP(C21,Szorzótábla!$A$1:$B$11,2,FALSE)</f>
        <v>1300</v>
      </c>
      <c r="E21" s="17">
        <f t="shared" si="0"/>
        <v>994500</v>
      </c>
      <c r="F21" s="9">
        <v>0</v>
      </c>
      <c r="G21" s="10">
        <v>0</v>
      </c>
      <c r="H21" s="10">
        <v>0</v>
      </c>
      <c r="I21" s="10">
        <v>0</v>
      </c>
      <c r="J21" s="10">
        <v>0</v>
      </c>
      <c r="K21" s="5">
        <f t="shared" si="1"/>
        <v>0</v>
      </c>
    </row>
    <row r="22" spans="1:11" x14ac:dyDescent="0.25">
      <c r="A22" s="3" t="s">
        <v>48</v>
      </c>
      <c r="B22" s="3">
        <v>552</v>
      </c>
      <c r="C22" s="15" t="s">
        <v>16</v>
      </c>
      <c r="D22" s="15">
        <f>VLOOKUP(C22,Szorzótábla!$A$1:$B$11,2,FALSE)</f>
        <v>365</v>
      </c>
      <c r="E22" s="17">
        <f t="shared" si="0"/>
        <v>201480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5">
        <f t="shared" si="1"/>
        <v>0</v>
      </c>
    </row>
    <row r="23" spans="1:11" x14ac:dyDescent="0.25">
      <c r="A23" s="3" t="s">
        <v>49</v>
      </c>
      <c r="B23" s="3">
        <v>3143</v>
      </c>
      <c r="C23" s="15" t="s">
        <v>16</v>
      </c>
      <c r="D23" s="15">
        <f>VLOOKUP(C23,Szorzótábla!$A$1:$B$11,2,FALSE)</f>
        <v>365</v>
      </c>
      <c r="E23" s="17">
        <f t="shared" si="0"/>
        <v>1147195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5">
        <f t="shared" si="1"/>
        <v>0</v>
      </c>
    </row>
    <row r="24" spans="1:11" ht="30" x14ac:dyDescent="0.25">
      <c r="A24" s="3" t="s">
        <v>50</v>
      </c>
      <c r="B24" s="3">
        <v>61</v>
      </c>
      <c r="C24" s="15" t="s">
        <v>16</v>
      </c>
      <c r="D24" s="15">
        <f>VLOOKUP(C24,Szorzótábla!$A$1:$B$11,2,FALSE)</f>
        <v>365</v>
      </c>
      <c r="E24" s="17">
        <f t="shared" si="0"/>
        <v>22265</v>
      </c>
      <c r="F24" s="9">
        <v>0</v>
      </c>
      <c r="G24" s="9">
        <v>0</v>
      </c>
      <c r="H24" s="21">
        <v>0</v>
      </c>
      <c r="I24" s="9">
        <v>0</v>
      </c>
      <c r="J24" s="9">
        <v>0</v>
      </c>
      <c r="K24" s="5">
        <f t="shared" si="1"/>
        <v>0</v>
      </c>
    </row>
    <row r="25" spans="1:11" x14ac:dyDescent="0.25">
      <c r="A25" s="3" t="s">
        <v>51</v>
      </c>
      <c r="B25" s="3">
        <v>538</v>
      </c>
      <c r="C25" s="15" t="s">
        <v>17</v>
      </c>
      <c r="D25" s="15">
        <f>VLOOKUP(C25,Szorzótábla!$A$1:$B$11,2,FALSE)</f>
        <v>260</v>
      </c>
      <c r="E25" s="17">
        <f t="shared" si="0"/>
        <v>139880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5">
        <f t="shared" si="1"/>
        <v>0</v>
      </c>
    </row>
    <row r="26" spans="1:11" x14ac:dyDescent="0.25">
      <c r="A26" s="3" t="s">
        <v>52</v>
      </c>
      <c r="B26" s="3">
        <v>0</v>
      </c>
      <c r="C26" s="15" t="s">
        <v>16</v>
      </c>
      <c r="D26" s="15">
        <f>VLOOKUP(C26,Szorzótábla!$A$1:$B$11,2,FALSE)</f>
        <v>365</v>
      </c>
      <c r="E26" s="17">
        <f t="shared" si="0"/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5">
        <f t="shared" si="1"/>
        <v>0</v>
      </c>
    </row>
    <row r="27" spans="1:11" x14ac:dyDescent="0.25">
      <c r="A27" s="3" t="s">
        <v>53</v>
      </c>
      <c r="B27" s="3">
        <v>1231</v>
      </c>
      <c r="C27" s="15" t="s">
        <v>18</v>
      </c>
      <c r="D27" s="15">
        <f>VLOOKUP(C27,Szorzótábla!$A$1:$B$11,2,FALSE)</f>
        <v>52</v>
      </c>
      <c r="E27" s="17">
        <f t="shared" si="0"/>
        <v>64012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5">
        <f t="shared" si="1"/>
        <v>0</v>
      </c>
    </row>
    <row r="28" spans="1:11" ht="30" x14ac:dyDescent="0.25">
      <c r="A28" s="3" t="s">
        <v>54</v>
      </c>
      <c r="B28" s="3">
        <v>754</v>
      </c>
      <c r="C28" s="15" t="s">
        <v>16</v>
      </c>
      <c r="D28" s="15">
        <f>VLOOKUP(C28,Szorzótábla!$A$1:$B$11,2,FALSE)</f>
        <v>365</v>
      </c>
      <c r="E28" s="17">
        <f t="shared" si="0"/>
        <v>275210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5">
        <f t="shared" si="1"/>
        <v>0</v>
      </c>
    </row>
    <row r="29" spans="1:11" x14ac:dyDescent="0.25">
      <c r="A29" s="3" t="s">
        <v>55</v>
      </c>
      <c r="B29" s="3">
        <v>76</v>
      </c>
      <c r="C29" s="15" t="s">
        <v>17</v>
      </c>
      <c r="D29" s="15">
        <f>VLOOKUP(C29,Szorzótábla!$A$1:$B$11,2,FALSE)</f>
        <v>260</v>
      </c>
      <c r="E29" s="17">
        <f t="shared" si="0"/>
        <v>19760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5">
        <f t="shared" si="1"/>
        <v>0</v>
      </c>
    </row>
    <row r="30" spans="1:11" x14ac:dyDescent="0.25">
      <c r="A30" s="3" t="s">
        <v>56</v>
      </c>
      <c r="B30" s="3">
        <v>0</v>
      </c>
      <c r="C30" s="15" t="s">
        <v>16</v>
      </c>
      <c r="D30" s="15">
        <f>VLOOKUP(C30,Szorzótábla!$A$1:$B$11,2,FALSE)</f>
        <v>365</v>
      </c>
      <c r="E30" s="17">
        <f t="shared" si="0"/>
        <v>0</v>
      </c>
      <c r="F30" s="12">
        <v>0</v>
      </c>
      <c r="G30" s="12">
        <v>0</v>
      </c>
      <c r="H30" s="12">
        <v>0</v>
      </c>
      <c r="I30" s="12">
        <v>0</v>
      </c>
      <c r="J30" s="21">
        <v>0</v>
      </c>
      <c r="K30" s="5">
        <f t="shared" si="1"/>
        <v>0</v>
      </c>
    </row>
    <row r="31" spans="1:11" x14ac:dyDescent="0.25">
      <c r="A31" s="25" t="s">
        <v>57</v>
      </c>
      <c r="B31" s="25">
        <v>500</v>
      </c>
      <c r="C31" s="15" t="s">
        <v>21</v>
      </c>
      <c r="D31" s="15">
        <f>VLOOKUP(C31,Szorzótábla!$A$1:$B$11,2,FALSE)</f>
        <v>2</v>
      </c>
      <c r="E31" s="17">
        <f t="shared" si="0"/>
        <v>1000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5">
        <f t="shared" si="1"/>
        <v>0</v>
      </c>
    </row>
    <row r="32" spans="1:11" ht="30" x14ac:dyDescent="0.25">
      <c r="A32" s="25" t="s">
        <v>58</v>
      </c>
      <c r="B32" s="25">
        <v>100</v>
      </c>
      <c r="C32" s="15" t="s">
        <v>23</v>
      </c>
      <c r="D32" s="15">
        <f>VLOOKUP(C32,Szorzótábla!$A$1:$B$11,2,FALSE)</f>
        <v>1</v>
      </c>
      <c r="E32" s="17">
        <f t="shared" si="0"/>
        <v>100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5">
        <f t="shared" si="1"/>
        <v>0</v>
      </c>
    </row>
    <row r="33" spans="1:11" x14ac:dyDescent="0.25">
      <c r="A33" s="25" t="s">
        <v>59</v>
      </c>
      <c r="B33" s="25">
        <v>100</v>
      </c>
      <c r="C33" s="15" t="s">
        <v>16</v>
      </c>
      <c r="D33" s="15">
        <f>VLOOKUP(C33,Szorzótábla!$A$1:$B$11,2,FALSE)</f>
        <v>365</v>
      </c>
      <c r="E33" s="17">
        <f t="shared" si="0"/>
        <v>36500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5">
        <f t="shared" si="1"/>
        <v>0</v>
      </c>
    </row>
    <row r="34" spans="1:11" x14ac:dyDescent="0.25">
      <c r="A34" s="25" t="s">
        <v>60</v>
      </c>
      <c r="B34" s="25">
        <v>300</v>
      </c>
      <c r="C34" s="15" t="s">
        <v>23</v>
      </c>
      <c r="D34" s="15">
        <f>VLOOKUP(C34,Szorzótábla!$A$1:$B$11,2,FALSE)</f>
        <v>1</v>
      </c>
      <c r="E34" s="17">
        <f t="shared" si="0"/>
        <v>300</v>
      </c>
      <c r="F34" s="9">
        <v>0</v>
      </c>
      <c r="G34" s="10">
        <v>0</v>
      </c>
      <c r="H34" s="10">
        <v>0</v>
      </c>
      <c r="I34" s="10">
        <v>0</v>
      </c>
      <c r="J34" s="10">
        <v>0</v>
      </c>
      <c r="K34" s="5">
        <f t="shared" si="1"/>
        <v>0</v>
      </c>
    </row>
    <row r="35" spans="1:11" x14ac:dyDescent="0.25">
      <c r="A35" s="25" t="s">
        <v>90</v>
      </c>
      <c r="B35" s="25">
        <v>18065</v>
      </c>
      <c r="C35" s="15" t="s">
        <v>19</v>
      </c>
      <c r="D35" s="15">
        <f>VLOOKUP(C35,Szorzótábla!$A$1:$B$11,2,FALSE)</f>
        <v>12</v>
      </c>
      <c r="E35" s="17">
        <f t="shared" si="0"/>
        <v>216780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5">
        <f t="shared" si="1"/>
        <v>0</v>
      </c>
    </row>
    <row r="36" spans="1:11" x14ac:dyDescent="0.25">
      <c r="A36" s="25" t="s">
        <v>62</v>
      </c>
      <c r="B36" s="25">
        <v>200</v>
      </c>
      <c r="C36" s="15" t="s">
        <v>19</v>
      </c>
      <c r="D36" s="15">
        <f>VLOOKUP(C36,Szorzótábla!$A$1:$B$11,2,FALSE)</f>
        <v>12</v>
      </c>
      <c r="E36" s="17">
        <f t="shared" si="0"/>
        <v>2400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5">
        <f t="shared" si="1"/>
        <v>0</v>
      </c>
    </row>
    <row r="37" spans="1:11" ht="30" x14ac:dyDescent="0.25">
      <c r="A37" s="25" t="s">
        <v>63</v>
      </c>
      <c r="B37" s="25">
        <v>200</v>
      </c>
      <c r="C37" s="15" t="s">
        <v>20</v>
      </c>
      <c r="D37" s="15">
        <f>VLOOKUP(C37,Szorzótábla!$A$1:$B$11,2,FALSE)</f>
        <v>4</v>
      </c>
      <c r="E37" s="17">
        <f t="shared" si="0"/>
        <v>800</v>
      </c>
      <c r="F37" s="9">
        <v>0</v>
      </c>
      <c r="G37" s="10">
        <v>0</v>
      </c>
      <c r="H37" s="10">
        <v>0</v>
      </c>
      <c r="I37" s="10">
        <v>0</v>
      </c>
      <c r="J37" s="10">
        <v>0</v>
      </c>
      <c r="K37" s="5">
        <f t="shared" si="1"/>
        <v>0</v>
      </c>
    </row>
    <row r="38" spans="1:11" ht="30" x14ac:dyDescent="0.25">
      <c r="A38" s="25" t="s">
        <v>64</v>
      </c>
      <c r="B38" s="25">
        <v>200</v>
      </c>
      <c r="C38" s="15" t="s">
        <v>20</v>
      </c>
      <c r="D38" s="15">
        <f>VLOOKUP(C38,Szorzótábla!$A$1:$B$11,2,FALSE)</f>
        <v>4</v>
      </c>
      <c r="E38" s="17">
        <f t="shared" si="0"/>
        <v>800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5">
        <f t="shared" si="1"/>
        <v>0</v>
      </c>
    </row>
    <row r="39" spans="1:11" x14ac:dyDescent="0.25">
      <c r="A39" s="25" t="s">
        <v>65</v>
      </c>
      <c r="B39" s="25">
        <v>24</v>
      </c>
      <c r="C39" s="15" t="s">
        <v>16</v>
      </c>
      <c r="D39" s="15">
        <f>VLOOKUP(C39,Szorzótábla!$A$1:$B$11,2,FALSE)</f>
        <v>365</v>
      </c>
      <c r="E39" s="17">
        <f t="shared" si="0"/>
        <v>8760</v>
      </c>
      <c r="F39" s="9">
        <v>0</v>
      </c>
      <c r="G39" s="10">
        <v>0</v>
      </c>
      <c r="H39" s="10">
        <v>0</v>
      </c>
      <c r="I39" s="10">
        <v>0</v>
      </c>
      <c r="J39" s="11">
        <v>0</v>
      </c>
      <c r="K39" s="5">
        <f t="shared" si="1"/>
        <v>0</v>
      </c>
    </row>
    <row r="40" spans="1:11" x14ac:dyDescent="0.25">
      <c r="A40" s="25" t="s">
        <v>66</v>
      </c>
      <c r="B40" s="25"/>
      <c r="C40" s="15" t="s">
        <v>18</v>
      </c>
      <c r="D40" s="15">
        <f>VLOOKUP(C40,Szorzótábla!$A$1:$B$11,2,FALSE)</f>
        <v>52</v>
      </c>
      <c r="E40" s="17">
        <f t="shared" si="0"/>
        <v>0</v>
      </c>
      <c r="F40" s="9"/>
      <c r="G40" s="10">
        <v>0</v>
      </c>
      <c r="H40" s="10">
        <v>0</v>
      </c>
      <c r="I40" s="10">
        <v>0</v>
      </c>
      <c r="J40" s="11">
        <v>0</v>
      </c>
      <c r="K40" s="5">
        <f t="shared" si="1"/>
        <v>0</v>
      </c>
    </row>
    <row r="41" spans="1:11" x14ac:dyDescent="0.25">
      <c r="A41" s="3" t="s">
        <v>10</v>
      </c>
      <c r="B41" s="3">
        <f>SUM(B3:B30)</f>
        <v>33935</v>
      </c>
      <c r="C41" s="3"/>
      <c r="D41" s="3"/>
      <c r="E41" s="17">
        <f t="shared" si="0"/>
        <v>0</v>
      </c>
      <c r="F41" s="4" t="s">
        <v>10</v>
      </c>
      <c r="G41" s="4"/>
      <c r="H41" s="4"/>
      <c r="I41" s="4"/>
      <c r="J41" s="4"/>
      <c r="K41" s="5">
        <f>SUM(K3:K39)</f>
        <v>0</v>
      </c>
    </row>
  </sheetData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Szorzótábla!$A$1:$A$11</xm:f>
          </x14:formula1>
          <xm:sqref>C3:C40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41"/>
  <sheetViews>
    <sheetView windowProtection="1" topLeftCell="A15" workbookViewId="0">
      <selection activeCell="M29" sqref="M29"/>
    </sheetView>
  </sheetViews>
  <sheetFormatPr defaultRowHeight="15" x14ac:dyDescent="0.25"/>
  <cols>
    <col min="1" max="1" width="46.5703125" style="2" customWidth="1"/>
    <col min="2" max="2" width="15.7109375" style="2" customWidth="1"/>
    <col min="3" max="3" width="26.140625" style="2" customWidth="1"/>
    <col min="4" max="4" width="12.28515625" style="2" customWidth="1"/>
    <col min="5" max="5" width="13.5703125" style="18" customWidth="1"/>
    <col min="6" max="6" width="13.7109375" style="14" customWidth="1"/>
    <col min="7" max="7" width="11.28515625" style="14" customWidth="1"/>
    <col min="8" max="8" width="11.5703125" style="14" customWidth="1"/>
    <col min="9" max="9" width="11.85546875" style="14" customWidth="1"/>
    <col min="10" max="10" width="12.85546875" style="14" customWidth="1"/>
    <col min="11" max="11" width="11.7109375" style="14" customWidth="1"/>
    <col min="12" max="16384" width="9.140625" style="14"/>
  </cols>
  <sheetData>
    <row r="1" spans="1:26" s="1" customFormat="1" ht="57" customHeight="1" x14ac:dyDescent="0.25">
      <c r="A1" s="7" t="s">
        <v>85</v>
      </c>
      <c r="B1" s="13" t="s">
        <v>26</v>
      </c>
      <c r="C1" s="13" t="s">
        <v>13</v>
      </c>
      <c r="D1" s="13" t="s">
        <v>13</v>
      </c>
      <c r="E1" s="16" t="s">
        <v>15</v>
      </c>
      <c r="F1" s="7" t="s">
        <v>0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Z1" s="14"/>
    </row>
    <row r="2" spans="1:26" s="6" customFormat="1" x14ac:dyDescent="0.25">
      <c r="A2" s="7" t="s">
        <v>6</v>
      </c>
      <c r="B2" s="13" t="s">
        <v>12</v>
      </c>
      <c r="C2" s="13" t="s">
        <v>25</v>
      </c>
      <c r="D2" s="13" t="s">
        <v>14</v>
      </c>
      <c r="E2" s="16" t="s">
        <v>7</v>
      </c>
      <c r="F2" s="8" t="s">
        <v>8</v>
      </c>
      <c r="G2" s="8" t="s">
        <v>8</v>
      </c>
      <c r="H2" s="8" t="s">
        <v>8</v>
      </c>
      <c r="I2" s="8" t="s">
        <v>8</v>
      </c>
      <c r="J2" s="8" t="s">
        <v>8</v>
      </c>
      <c r="K2" s="8" t="s">
        <v>9</v>
      </c>
      <c r="Z2" s="14"/>
    </row>
    <row r="3" spans="1:26" x14ac:dyDescent="0.25">
      <c r="A3" s="15" t="s">
        <v>29</v>
      </c>
      <c r="B3" s="15">
        <v>55</v>
      </c>
      <c r="C3" s="15" t="s">
        <v>24</v>
      </c>
      <c r="D3" s="15">
        <f>VLOOKUP(C3,Szorzótábla!$A$1:$B$11,2,FALSE)</f>
        <v>60</v>
      </c>
      <c r="E3" s="17">
        <f>B3*D3</f>
        <v>3300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5">
        <f>E3*(F3+G3/30+H3/90+I3/180+J3/365)</f>
        <v>0</v>
      </c>
    </row>
    <row r="4" spans="1:26" x14ac:dyDescent="0.25">
      <c r="A4" s="15" t="s">
        <v>30</v>
      </c>
      <c r="B4" s="15">
        <v>0</v>
      </c>
      <c r="C4" s="15" t="s">
        <v>16</v>
      </c>
      <c r="D4" s="15">
        <f>VLOOKUP(C4,Szorzótábla!$A$1:$B$11,2,FALSE)</f>
        <v>365</v>
      </c>
      <c r="E4" s="17">
        <f t="shared" ref="E4:E41" si="0">B4*D4</f>
        <v>0</v>
      </c>
      <c r="F4" s="20">
        <v>0</v>
      </c>
      <c r="G4" s="20">
        <v>0</v>
      </c>
      <c r="H4" s="20">
        <v>0</v>
      </c>
      <c r="I4" s="20">
        <v>0</v>
      </c>
      <c r="J4" s="21">
        <v>0</v>
      </c>
      <c r="K4" s="5">
        <f t="shared" ref="K4:K40" si="1">E4*(F4+G4/30+H4/90+I4/180+J4/365)</f>
        <v>0</v>
      </c>
    </row>
    <row r="5" spans="1:26" x14ac:dyDescent="0.25">
      <c r="A5" s="15" t="s">
        <v>31</v>
      </c>
      <c r="B5" s="15">
        <v>0</v>
      </c>
      <c r="C5" s="15" t="s">
        <v>16</v>
      </c>
      <c r="D5" s="15">
        <f>VLOOKUP(C5,Szorzótábla!$A$1:$B$11,2,FALSE)</f>
        <v>365</v>
      </c>
      <c r="E5" s="17">
        <f t="shared" si="0"/>
        <v>0</v>
      </c>
      <c r="F5" s="20">
        <v>0</v>
      </c>
      <c r="G5" s="20">
        <v>0</v>
      </c>
      <c r="H5" s="20">
        <v>0</v>
      </c>
      <c r="I5" s="20">
        <v>0</v>
      </c>
      <c r="J5" s="21">
        <v>0</v>
      </c>
      <c r="K5" s="5">
        <f t="shared" si="1"/>
        <v>0</v>
      </c>
    </row>
    <row r="6" spans="1:26" x14ac:dyDescent="0.25">
      <c r="A6" s="15" t="s">
        <v>32</v>
      </c>
      <c r="B6" s="15">
        <v>0</v>
      </c>
      <c r="C6" s="15" t="s">
        <v>17</v>
      </c>
      <c r="D6" s="15">
        <f>VLOOKUP(C6,Szorzótábla!$A$1:$B$11,2,FALSE)</f>
        <v>260</v>
      </c>
      <c r="E6" s="17">
        <f t="shared" si="0"/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5">
        <f t="shared" si="1"/>
        <v>0</v>
      </c>
    </row>
    <row r="7" spans="1:26" x14ac:dyDescent="0.25">
      <c r="A7" s="15" t="s">
        <v>33</v>
      </c>
      <c r="B7" s="15">
        <v>71</v>
      </c>
      <c r="C7" s="15" t="s">
        <v>24</v>
      </c>
      <c r="D7" s="15">
        <f>VLOOKUP(C7,Szorzótábla!$A$1:$B$11,2,FALSE)</f>
        <v>60</v>
      </c>
      <c r="E7" s="17">
        <f t="shared" si="0"/>
        <v>4260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5">
        <f t="shared" si="1"/>
        <v>0</v>
      </c>
    </row>
    <row r="8" spans="1:26" x14ac:dyDescent="0.25">
      <c r="A8" s="15" t="s">
        <v>34</v>
      </c>
      <c r="B8" s="15">
        <v>0</v>
      </c>
      <c r="C8" s="15" t="s">
        <v>17</v>
      </c>
      <c r="D8" s="15">
        <f>VLOOKUP(C8,Szorzótábla!$A$1:$B$11,2,FALSE)</f>
        <v>260</v>
      </c>
      <c r="E8" s="17">
        <f t="shared" si="0"/>
        <v>0</v>
      </c>
      <c r="F8" s="20">
        <v>0</v>
      </c>
      <c r="G8" s="20">
        <v>0</v>
      </c>
      <c r="H8" s="20">
        <v>0</v>
      </c>
      <c r="I8" s="20">
        <v>0</v>
      </c>
      <c r="J8" s="21">
        <v>0</v>
      </c>
      <c r="K8" s="5">
        <f t="shared" si="1"/>
        <v>0</v>
      </c>
    </row>
    <row r="9" spans="1:26" ht="16.5" customHeight="1" x14ac:dyDescent="0.25">
      <c r="A9" s="15" t="s">
        <v>35</v>
      </c>
      <c r="B9" s="15">
        <v>42</v>
      </c>
      <c r="C9" s="15" t="s">
        <v>24</v>
      </c>
      <c r="D9" s="15">
        <f>VLOOKUP(C9,Szorzótábla!$A$1:$B$11,2,FALSE)</f>
        <v>60</v>
      </c>
      <c r="E9" s="17">
        <f t="shared" si="0"/>
        <v>2520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5">
        <f t="shared" si="1"/>
        <v>0</v>
      </c>
    </row>
    <row r="10" spans="1:26" x14ac:dyDescent="0.25">
      <c r="A10" s="15" t="s">
        <v>36</v>
      </c>
      <c r="B10" s="15">
        <v>14</v>
      </c>
      <c r="C10" s="15" t="s">
        <v>24</v>
      </c>
      <c r="D10" s="15">
        <f>VLOOKUP(C10,Szorzótábla!$A$1:$B$11,2,FALSE)</f>
        <v>60</v>
      </c>
      <c r="E10" s="17">
        <f t="shared" si="0"/>
        <v>840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5">
        <f t="shared" si="1"/>
        <v>0</v>
      </c>
    </row>
    <row r="11" spans="1:26" ht="14.25" customHeight="1" x14ac:dyDescent="0.25">
      <c r="A11" s="15" t="s">
        <v>37</v>
      </c>
      <c r="B11" s="15">
        <v>0</v>
      </c>
      <c r="C11" s="15" t="s">
        <v>17</v>
      </c>
      <c r="D11" s="15">
        <f>VLOOKUP(C11,Szorzótábla!$A$1:$B$11,2,FALSE)</f>
        <v>260</v>
      </c>
      <c r="E11" s="17">
        <f t="shared" si="0"/>
        <v>0</v>
      </c>
      <c r="F11" s="20">
        <v>0</v>
      </c>
      <c r="G11" s="20">
        <v>0</v>
      </c>
      <c r="H11" s="20">
        <v>0</v>
      </c>
      <c r="I11" s="20">
        <v>0</v>
      </c>
      <c r="J11" s="21">
        <v>0</v>
      </c>
      <c r="K11" s="5">
        <f t="shared" si="1"/>
        <v>0</v>
      </c>
    </row>
    <row r="12" spans="1:26" x14ac:dyDescent="0.25">
      <c r="A12" s="15" t="s">
        <v>38</v>
      </c>
      <c r="B12" s="15">
        <v>0</v>
      </c>
      <c r="C12" s="15" t="s">
        <v>17</v>
      </c>
      <c r="D12" s="15">
        <f>VLOOKUP(C12,Szorzótábla!$A$1:$B$11,2,FALSE)</f>
        <v>260</v>
      </c>
      <c r="E12" s="17">
        <f t="shared" si="0"/>
        <v>0</v>
      </c>
      <c r="F12" s="20">
        <v>0</v>
      </c>
      <c r="G12" s="20">
        <v>0</v>
      </c>
      <c r="H12" s="20">
        <v>0</v>
      </c>
      <c r="I12" s="20">
        <v>0</v>
      </c>
      <c r="J12" s="21">
        <v>0</v>
      </c>
      <c r="K12" s="5">
        <f t="shared" si="1"/>
        <v>0</v>
      </c>
    </row>
    <row r="13" spans="1:26" x14ac:dyDescent="0.25">
      <c r="A13" s="15" t="s">
        <v>39</v>
      </c>
      <c r="B13" s="15">
        <v>0</v>
      </c>
      <c r="C13" s="15" t="s">
        <v>16</v>
      </c>
      <c r="D13" s="15">
        <f>VLOOKUP(C13,Szorzótábla!$A$1:$B$11,2,FALSE)</f>
        <v>365</v>
      </c>
      <c r="E13" s="17">
        <f t="shared" si="0"/>
        <v>0</v>
      </c>
      <c r="F13" s="20">
        <v>0</v>
      </c>
      <c r="G13" s="20">
        <v>0</v>
      </c>
      <c r="H13" s="20">
        <v>0</v>
      </c>
      <c r="I13" s="20">
        <v>0</v>
      </c>
      <c r="J13" s="21">
        <v>0</v>
      </c>
      <c r="K13" s="5">
        <f t="shared" si="1"/>
        <v>0</v>
      </c>
    </row>
    <row r="14" spans="1:26" x14ac:dyDescent="0.25">
      <c r="A14" s="15" t="s">
        <v>40</v>
      </c>
      <c r="B14" s="15">
        <v>66</v>
      </c>
      <c r="C14" s="15" t="s">
        <v>24</v>
      </c>
      <c r="D14" s="15">
        <f>VLOOKUP(C14,Szorzótábla!$A$1:$B$11,2,FALSE)</f>
        <v>60</v>
      </c>
      <c r="E14" s="17">
        <f t="shared" si="0"/>
        <v>3960</v>
      </c>
      <c r="F14" s="9">
        <v>0</v>
      </c>
      <c r="G14" s="9">
        <v>0</v>
      </c>
      <c r="H14" s="9">
        <v>0</v>
      </c>
      <c r="I14" s="9">
        <v>0</v>
      </c>
      <c r="J14" s="21">
        <v>0</v>
      </c>
      <c r="K14" s="5">
        <f t="shared" si="1"/>
        <v>0</v>
      </c>
    </row>
    <row r="15" spans="1:26" x14ac:dyDescent="0.25">
      <c r="A15" s="15" t="s">
        <v>41</v>
      </c>
      <c r="B15" s="15">
        <v>0</v>
      </c>
      <c r="C15" s="15" t="s">
        <v>17</v>
      </c>
      <c r="D15" s="15">
        <f>VLOOKUP(C15,Szorzótábla!$A$1:$B$11,2,FALSE)</f>
        <v>260</v>
      </c>
      <c r="E15" s="17">
        <f t="shared" si="0"/>
        <v>0</v>
      </c>
      <c r="F15" s="20">
        <v>0</v>
      </c>
      <c r="G15" s="20">
        <v>0</v>
      </c>
      <c r="H15" s="20">
        <v>0</v>
      </c>
      <c r="I15" s="20">
        <v>0</v>
      </c>
      <c r="J15" s="21">
        <v>0</v>
      </c>
      <c r="K15" s="5">
        <f t="shared" si="1"/>
        <v>0</v>
      </c>
    </row>
    <row r="16" spans="1:26" x14ac:dyDescent="0.25">
      <c r="A16" s="15" t="s">
        <v>42</v>
      </c>
      <c r="B16" s="15">
        <v>0</v>
      </c>
      <c r="C16" s="15" t="s">
        <v>16</v>
      </c>
      <c r="D16" s="15">
        <f>VLOOKUP(C16,Szorzótábla!$A$1:$B$11,2,FALSE)</f>
        <v>365</v>
      </c>
      <c r="E16" s="17">
        <f t="shared" si="0"/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5">
        <f t="shared" si="1"/>
        <v>0</v>
      </c>
    </row>
    <row r="17" spans="1:11" ht="45" x14ac:dyDescent="0.25">
      <c r="A17" s="15" t="s">
        <v>43</v>
      </c>
      <c r="B17" s="15">
        <v>0</v>
      </c>
      <c r="C17" s="15" t="s">
        <v>16</v>
      </c>
      <c r="D17" s="15">
        <f>VLOOKUP(C17,Szorzótábla!$A$1:$B$11,2,FALSE)</f>
        <v>365</v>
      </c>
      <c r="E17" s="17">
        <f t="shared" si="0"/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5">
        <f t="shared" si="1"/>
        <v>0</v>
      </c>
    </row>
    <row r="18" spans="1:11" x14ac:dyDescent="0.25">
      <c r="A18" s="15" t="s">
        <v>44</v>
      </c>
      <c r="B18" s="15">
        <v>0</v>
      </c>
      <c r="C18" s="15" t="s">
        <v>16</v>
      </c>
      <c r="D18" s="15">
        <f>VLOOKUP(C18,Szorzótábla!$A$1:$B$11,2,FALSE)</f>
        <v>365</v>
      </c>
      <c r="E18" s="17">
        <f t="shared" si="0"/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5">
        <f t="shared" si="1"/>
        <v>0</v>
      </c>
    </row>
    <row r="19" spans="1:11" x14ac:dyDescent="0.25">
      <c r="A19" s="15" t="s">
        <v>45</v>
      </c>
      <c r="B19" s="15">
        <v>0</v>
      </c>
      <c r="C19" s="15" t="s">
        <v>16</v>
      </c>
      <c r="D19" s="15">
        <f>VLOOKUP(C19,Szorzótábla!$A$1:$B$11,2,FALSE)</f>
        <v>365</v>
      </c>
      <c r="E19" s="17">
        <f t="shared" si="0"/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5">
        <f t="shared" si="1"/>
        <v>0</v>
      </c>
    </row>
    <row r="20" spans="1:11" x14ac:dyDescent="0.25">
      <c r="A20" s="15" t="s">
        <v>46</v>
      </c>
      <c r="B20" s="15">
        <v>0</v>
      </c>
      <c r="C20" s="15" t="s">
        <v>16</v>
      </c>
      <c r="D20" s="15">
        <f>VLOOKUP(C20,Szorzótábla!$A$1:$B$11,2,FALSE)</f>
        <v>365</v>
      </c>
      <c r="E20" s="17">
        <f t="shared" si="0"/>
        <v>0</v>
      </c>
      <c r="F20" s="20">
        <v>0</v>
      </c>
      <c r="G20" s="20">
        <v>0</v>
      </c>
      <c r="H20" s="20">
        <v>0</v>
      </c>
      <c r="I20" s="20">
        <v>0</v>
      </c>
      <c r="J20" s="21">
        <v>0</v>
      </c>
      <c r="K20" s="5">
        <f t="shared" si="1"/>
        <v>0</v>
      </c>
    </row>
    <row r="21" spans="1:11" x14ac:dyDescent="0.25">
      <c r="A21" s="15" t="s">
        <v>47</v>
      </c>
      <c r="B21" s="15">
        <v>0</v>
      </c>
      <c r="C21" s="15" t="s">
        <v>27</v>
      </c>
      <c r="D21" s="15">
        <f>VLOOKUP(C21,Szorzótábla!$A$1:$B$11,2,FALSE)</f>
        <v>1300</v>
      </c>
      <c r="E21" s="17">
        <f t="shared" si="0"/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5">
        <f t="shared" si="1"/>
        <v>0</v>
      </c>
    </row>
    <row r="22" spans="1:11" x14ac:dyDescent="0.25">
      <c r="A22" s="15" t="s">
        <v>48</v>
      </c>
      <c r="B22" s="15">
        <v>0</v>
      </c>
      <c r="C22" s="15" t="s">
        <v>16</v>
      </c>
      <c r="D22" s="15">
        <f>VLOOKUP(C22,Szorzótábla!$A$1:$B$11,2,FALSE)</f>
        <v>365</v>
      </c>
      <c r="E22" s="17">
        <f t="shared" si="0"/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5">
        <f t="shared" si="1"/>
        <v>0</v>
      </c>
    </row>
    <row r="23" spans="1:11" x14ac:dyDescent="0.25">
      <c r="A23" s="15" t="s">
        <v>49</v>
      </c>
      <c r="B23" s="15">
        <v>0</v>
      </c>
      <c r="C23" s="15" t="s">
        <v>16</v>
      </c>
      <c r="D23" s="15">
        <f>VLOOKUP(C23,Szorzótábla!$A$1:$B$11,2,FALSE)</f>
        <v>365</v>
      </c>
      <c r="E23" s="17">
        <f t="shared" si="0"/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5">
        <f t="shared" si="1"/>
        <v>0</v>
      </c>
    </row>
    <row r="24" spans="1:11" ht="30" x14ac:dyDescent="0.25">
      <c r="A24" s="15" t="s">
        <v>50</v>
      </c>
      <c r="B24" s="15">
        <v>0</v>
      </c>
      <c r="C24" s="15" t="s">
        <v>16</v>
      </c>
      <c r="D24" s="15">
        <f>VLOOKUP(C24,Szorzótábla!$A$1:$B$11,2,FALSE)</f>
        <v>365</v>
      </c>
      <c r="E24" s="17">
        <f t="shared" si="0"/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5">
        <f t="shared" si="1"/>
        <v>0</v>
      </c>
    </row>
    <row r="25" spans="1:11" x14ac:dyDescent="0.25">
      <c r="A25" s="15" t="s">
        <v>51</v>
      </c>
      <c r="B25" s="15">
        <v>0</v>
      </c>
      <c r="C25" s="15" t="s">
        <v>17</v>
      </c>
      <c r="D25" s="15">
        <f>VLOOKUP(C25,Szorzótábla!$A$1:$B$11,2,FALSE)</f>
        <v>260</v>
      </c>
      <c r="E25" s="17">
        <f t="shared" si="0"/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5">
        <f t="shared" si="1"/>
        <v>0</v>
      </c>
    </row>
    <row r="26" spans="1:11" x14ac:dyDescent="0.25">
      <c r="A26" s="15" t="s">
        <v>52</v>
      </c>
      <c r="B26" s="15">
        <v>0</v>
      </c>
      <c r="C26" s="15" t="s">
        <v>16</v>
      </c>
      <c r="D26" s="15">
        <f>VLOOKUP(C26,Szorzótábla!$A$1:$B$11,2,FALSE)</f>
        <v>365</v>
      </c>
      <c r="E26" s="17">
        <f t="shared" si="0"/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5">
        <f t="shared" si="1"/>
        <v>0</v>
      </c>
    </row>
    <row r="27" spans="1:11" x14ac:dyDescent="0.25">
      <c r="A27" s="15" t="s">
        <v>53</v>
      </c>
      <c r="B27" s="15">
        <v>8</v>
      </c>
      <c r="C27" s="15" t="s">
        <v>24</v>
      </c>
      <c r="D27" s="15">
        <f>VLOOKUP(C27,Szorzótábla!$A$1:$B$11,2,FALSE)</f>
        <v>60</v>
      </c>
      <c r="E27" s="17">
        <f t="shared" si="0"/>
        <v>480</v>
      </c>
      <c r="F27" s="9">
        <v>0</v>
      </c>
      <c r="G27" s="20">
        <v>0</v>
      </c>
      <c r="H27" s="20">
        <v>0</v>
      </c>
      <c r="I27" s="20">
        <v>0</v>
      </c>
      <c r="J27" s="21">
        <v>0</v>
      </c>
      <c r="K27" s="5">
        <f t="shared" si="1"/>
        <v>0</v>
      </c>
    </row>
    <row r="28" spans="1:11" ht="30" x14ac:dyDescent="0.25">
      <c r="A28" s="15" t="s">
        <v>54</v>
      </c>
      <c r="B28" s="15">
        <v>0</v>
      </c>
      <c r="C28" s="15" t="s">
        <v>16</v>
      </c>
      <c r="D28" s="15">
        <f>VLOOKUP(C28,Szorzótábla!$A$1:$B$11,2,FALSE)</f>
        <v>365</v>
      </c>
      <c r="E28" s="17">
        <f t="shared" si="0"/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5">
        <f t="shared" si="1"/>
        <v>0</v>
      </c>
    </row>
    <row r="29" spans="1:11" x14ac:dyDescent="0.25">
      <c r="A29" s="15" t="s">
        <v>55</v>
      </c>
      <c r="B29" s="15">
        <v>0</v>
      </c>
      <c r="C29" s="15" t="s">
        <v>17</v>
      </c>
      <c r="D29" s="15">
        <f>VLOOKUP(C29,Szorzótábla!$A$1:$B$11,2,FALSE)</f>
        <v>260</v>
      </c>
      <c r="E29" s="17">
        <f t="shared" si="0"/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5">
        <f t="shared" si="1"/>
        <v>0</v>
      </c>
    </row>
    <row r="30" spans="1:11" x14ac:dyDescent="0.25">
      <c r="A30" s="15" t="s">
        <v>56</v>
      </c>
      <c r="B30" s="15">
        <v>262</v>
      </c>
      <c r="C30" s="15" t="s">
        <v>24</v>
      </c>
      <c r="D30" s="15">
        <f>VLOOKUP(C30,Szorzótábla!$A$1:$B$11,2,FALSE)</f>
        <v>60</v>
      </c>
      <c r="E30" s="17">
        <f t="shared" si="0"/>
        <v>15720</v>
      </c>
      <c r="F30" s="9">
        <v>0</v>
      </c>
      <c r="G30" s="9">
        <v>0</v>
      </c>
      <c r="H30" s="9">
        <v>0</v>
      </c>
      <c r="I30" s="9">
        <v>0</v>
      </c>
      <c r="J30" s="21">
        <v>0</v>
      </c>
      <c r="K30" s="5">
        <f t="shared" si="1"/>
        <v>0</v>
      </c>
    </row>
    <row r="31" spans="1:11" x14ac:dyDescent="0.25">
      <c r="A31" s="25" t="s">
        <v>57</v>
      </c>
      <c r="B31" s="25">
        <v>100</v>
      </c>
      <c r="C31" s="15" t="s">
        <v>21</v>
      </c>
      <c r="D31" s="15">
        <f>VLOOKUP(C31,Szorzótábla!$A$1:$B$11,2,FALSE)</f>
        <v>2</v>
      </c>
      <c r="E31" s="17">
        <f t="shared" si="0"/>
        <v>200</v>
      </c>
      <c r="F31" s="23">
        <v>0</v>
      </c>
      <c r="G31" s="20">
        <v>0</v>
      </c>
      <c r="H31" s="20">
        <v>0</v>
      </c>
      <c r="I31" s="20">
        <v>0</v>
      </c>
      <c r="J31" s="20">
        <v>0</v>
      </c>
      <c r="K31" s="5">
        <f t="shared" si="1"/>
        <v>0</v>
      </c>
    </row>
    <row r="32" spans="1:11" ht="30" x14ac:dyDescent="0.25">
      <c r="A32" s="25" t="s">
        <v>58</v>
      </c>
      <c r="B32" s="25">
        <v>0</v>
      </c>
      <c r="C32" s="15" t="s">
        <v>23</v>
      </c>
      <c r="D32" s="15">
        <f>VLOOKUP(C32,Szorzótábla!$A$1:$B$11,2,FALSE)</f>
        <v>1</v>
      </c>
      <c r="E32" s="17">
        <f t="shared" si="0"/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5">
        <f t="shared" si="1"/>
        <v>0</v>
      </c>
    </row>
    <row r="33" spans="1:11" x14ac:dyDescent="0.25">
      <c r="A33" s="25" t="s">
        <v>59</v>
      </c>
      <c r="B33" s="25">
        <v>0</v>
      </c>
      <c r="C33" s="15" t="s">
        <v>16</v>
      </c>
      <c r="D33" s="15">
        <f>VLOOKUP(C33,Szorzótábla!$A$1:$B$11,2,FALSE)</f>
        <v>365</v>
      </c>
      <c r="E33" s="17">
        <f t="shared" si="0"/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5">
        <f t="shared" si="1"/>
        <v>0</v>
      </c>
    </row>
    <row r="34" spans="1:11" x14ac:dyDescent="0.25">
      <c r="A34" s="25" t="s">
        <v>60</v>
      </c>
      <c r="B34" s="25">
        <v>0</v>
      </c>
      <c r="C34" s="15" t="s">
        <v>23</v>
      </c>
      <c r="D34" s="15">
        <f>VLOOKUP(C34,Szorzótábla!$A$1:$B$11,2,FALSE)</f>
        <v>1</v>
      </c>
      <c r="E34" s="17">
        <f t="shared" si="0"/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5">
        <f t="shared" si="1"/>
        <v>0</v>
      </c>
    </row>
    <row r="35" spans="1:11" x14ac:dyDescent="0.25">
      <c r="A35" s="25" t="s">
        <v>61</v>
      </c>
      <c r="B35" s="25">
        <v>0</v>
      </c>
      <c r="C35" s="15" t="s">
        <v>19</v>
      </c>
      <c r="D35" s="15">
        <f>VLOOKUP(C35,Szorzótábla!$A$1:$B$11,2,FALSE)</f>
        <v>12</v>
      </c>
      <c r="E35" s="17">
        <f t="shared" si="0"/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5">
        <f t="shared" si="1"/>
        <v>0</v>
      </c>
    </row>
    <row r="36" spans="1:11" x14ac:dyDescent="0.25">
      <c r="A36" s="25" t="s">
        <v>62</v>
      </c>
      <c r="B36" s="25">
        <v>0</v>
      </c>
      <c r="C36" s="15" t="s">
        <v>19</v>
      </c>
      <c r="D36" s="15">
        <f>VLOOKUP(C36,Szorzótábla!$A$1:$B$11,2,FALSE)</f>
        <v>12</v>
      </c>
      <c r="E36" s="17">
        <f t="shared" si="0"/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5">
        <f t="shared" si="1"/>
        <v>0</v>
      </c>
    </row>
    <row r="37" spans="1:11" ht="30" x14ac:dyDescent="0.25">
      <c r="A37" s="25" t="s">
        <v>63</v>
      </c>
      <c r="B37" s="25">
        <v>0</v>
      </c>
      <c r="C37" s="15" t="s">
        <v>20</v>
      </c>
      <c r="D37" s="15">
        <f>VLOOKUP(C37,Szorzótábla!$A$1:$B$11,2,FALSE)</f>
        <v>4</v>
      </c>
      <c r="E37" s="17">
        <f t="shared" si="0"/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5">
        <f t="shared" si="1"/>
        <v>0</v>
      </c>
    </row>
    <row r="38" spans="1:11" ht="30" x14ac:dyDescent="0.25">
      <c r="A38" s="25" t="s">
        <v>64</v>
      </c>
      <c r="B38" s="25">
        <v>0</v>
      </c>
      <c r="C38" s="15" t="s">
        <v>20</v>
      </c>
      <c r="D38" s="15">
        <f>VLOOKUP(C38,Szorzótábla!$A$1:$B$11,2,FALSE)</f>
        <v>4</v>
      </c>
      <c r="E38" s="17">
        <f t="shared" si="0"/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5">
        <f t="shared" si="1"/>
        <v>0</v>
      </c>
    </row>
    <row r="39" spans="1:11" x14ac:dyDescent="0.25">
      <c r="A39" s="25" t="s">
        <v>65</v>
      </c>
      <c r="B39" s="25">
        <v>0</v>
      </c>
      <c r="C39" s="15" t="s">
        <v>24</v>
      </c>
      <c r="D39" s="15">
        <f>VLOOKUP(C39,Szorzótábla!$A$1:$B$11,2,FALSE)</f>
        <v>60</v>
      </c>
      <c r="E39" s="17">
        <f t="shared" si="0"/>
        <v>0</v>
      </c>
      <c r="F39" s="26">
        <v>0</v>
      </c>
      <c r="G39" s="20">
        <v>0</v>
      </c>
      <c r="H39" s="20">
        <v>0</v>
      </c>
      <c r="I39" s="20">
        <v>0</v>
      </c>
      <c r="J39" s="20">
        <v>0</v>
      </c>
      <c r="K39" s="5">
        <f t="shared" si="1"/>
        <v>0</v>
      </c>
    </row>
    <row r="40" spans="1:11" x14ac:dyDescent="0.25">
      <c r="A40" s="25" t="s">
        <v>66</v>
      </c>
      <c r="B40" s="25">
        <v>12</v>
      </c>
      <c r="C40" s="15" t="s">
        <v>24</v>
      </c>
      <c r="D40" s="15">
        <f>VLOOKUP(C40,Szorzótábla!$A$1:$B$11,2,FALSE)</f>
        <v>60</v>
      </c>
      <c r="E40" s="17">
        <f t="shared" si="0"/>
        <v>720</v>
      </c>
      <c r="F40" s="23">
        <v>0</v>
      </c>
      <c r="G40" s="10">
        <v>0</v>
      </c>
      <c r="H40" s="10">
        <v>0</v>
      </c>
      <c r="I40" s="10">
        <v>0</v>
      </c>
      <c r="J40" s="11">
        <v>0</v>
      </c>
      <c r="K40" s="5">
        <f t="shared" si="1"/>
        <v>0</v>
      </c>
    </row>
    <row r="41" spans="1:11" x14ac:dyDescent="0.25">
      <c r="A41" s="15" t="s">
        <v>10</v>
      </c>
      <c r="B41" s="15">
        <f>SUM(B3:B30)</f>
        <v>518</v>
      </c>
      <c r="C41" s="15"/>
      <c r="D41" s="15"/>
      <c r="E41" s="17">
        <f t="shared" si="0"/>
        <v>0</v>
      </c>
      <c r="F41" s="4" t="s">
        <v>10</v>
      </c>
      <c r="G41" s="4"/>
      <c r="H41" s="4"/>
      <c r="I41" s="4"/>
      <c r="J41" s="4"/>
      <c r="K41" s="5">
        <f>SUM(K3:K39)</f>
        <v>0</v>
      </c>
    </row>
  </sheetData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Szorzótábla!$A$1:$A$11</xm:f>
          </x14:formula1>
          <xm:sqref>C3:C40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41"/>
  <sheetViews>
    <sheetView windowProtection="1" topLeftCell="A25" workbookViewId="0">
      <selection activeCell="O32" sqref="O32"/>
    </sheetView>
  </sheetViews>
  <sheetFormatPr defaultRowHeight="15" x14ac:dyDescent="0.25"/>
  <cols>
    <col min="1" max="1" width="46.5703125" style="2" customWidth="1"/>
    <col min="2" max="2" width="15.7109375" style="2" customWidth="1"/>
    <col min="3" max="3" width="26.140625" style="2" customWidth="1"/>
    <col min="4" max="4" width="12.28515625" style="2" customWidth="1"/>
    <col min="5" max="5" width="13.5703125" style="18" customWidth="1"/>
    <col min="6" max="6" width="13.7109375" style="14" customWidth="1"/>
    <col min="7" max="7" width="11.28515625" style="14" customWidth="1"/>
    <col min="8" max="8" width="11.5703125" style="14" customWidth="1"/>
    <col min="9" max="9" width="11.85546875" style="14" customWidth="1"/>
    <col min="10" max="10" width="12.85546875" style="14" customWidth="1"/>
    <col min="11" max="11" width="11.7109375" style="14" customWidth="1"/>
    <col min="12" max="16384" width="9.140625" style="14"/>
  </cols>
  <sheetData>
    <row r="1" spans="1:26" s="1" customFormat="1" ht="57" customHeight="1" x14ac:dyDescent="0.25">
      <c r="A1" s="7" t="s">
        <v>82</v>
      </c>
      <c r="B1" s="13" t="s">
        <v>26</v>
      </c>
      <c r="C1" s="13" t="s">
        <v>13</v>
      </c>
      <c r="D1" s="13" t="s">
        <v>13</v>
      </c>
      <c r="E1" s="16" t="s">
        <v>15</v>
      </c>
      <c r="F1" s="7" t="s">
        <v>0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Z1" s="14"/>
    </row>
    <row r="2" spans="1:26" s="6" customFormat="1" x14ac:dyDescent="0.25">
      <c r="A2" s="7" t="s">
        <v>6</v>
      </c>
      <c r="B2" s="13" t="s">
        <v>12</v>
      </c>
      <c r="C2" s="13" t="s">
        <v>25</v>
      </c>
      <c r="D2" s="13" t="s">
        <v>14</v>
      </c>
      <c r="E2" s="16" t="s">
        <v>7</v>
      </c>
      <c r="F2" s="8" t="s">
        <v>8</v>
      </c>
      <c r="G2" s="8" t="s">
        <v>8</v>
      </c>
      <c r="H2" s="8" t="s">
        <v>8</v>
      </c>
      <c r="I2" s="8" t="s">
        <v>8</v>
      </c>
      <c r="J2" s="8" t="s">
        <v>8</v>
      </c>
      <c r="K2" s="8" t="s">
        <v>9</v>
      </c>
      <c r="Z2" s="14"/>
    </row>
    <row r="3" spans="1:26" x14ac:dyDescent="0.25">
      <c r="A3" s="15" t="s">
        <v>29</v>
      </c>
      <c r="B3" s="15">
        <v>1496</v>
      </c>
      <c r="C3" s="15" t="s">
        <v>22</v>
      </c>
      <c r="D3" s="15">
        <f>VLOOKUP(C3,Szorzótábla!$A$1:$B$11,2,FALSE)</f>
        <v>220</v>
      </c>
      <c r="E3" s="17">
        <f>B3*D3</f>
        <v>329120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5">
        <f>E3*(F3+G3/30+H3/90+I3/180+J3/365)</f>
        <v>0</v>
      </c>
    </row>
    <row r="4" spans="1:26" x14ac:dyDescent="0.25">
      <c r="A4" s="15" t="s">
        <v>30</v>
      </c>
      <c r="B4" s="15">
        <v>0</v>
      </c>
      <c r="C4" s="15" t="s">
        <v>16</v>
      </c>
      <c r="D4" s="15">
        <f>VLOOKUP(C4,Szorzótábla!$A$1:$B$11,2,FALSE)</f>
        <v>365</v>
      </c>
      <c r="E4" s="17">
        <f t="shared" ref="E4:E41" si="0">B4*D4</f>
        <v>0</v>
      </c>
      <c r="F4" s="20">
        <v>0</v>
      </c>
      <c r="G4" s="20">
        <v>0</v>
      </c>
      <c r="H4" s="20">
        <v>0</v>
      </c>
      <c r="I4" s="20">
        <v>0</v>
      </c>
      <c r="J4" s="21">
        <v>0</v>
      </c>
      <c r="K4" s="5">
        <f t="shared" ref="K4:K40" si="1">E4*(F4+G4/30+H4/90+I4/180+J4/365)</f>
        <v>0</v>
      </c>
    </row>
    <row r="5" spans="1:26" x14ac:dyDescent="0.25">
      <c r="A5" s="15" t="s">
        <v>31</v>
      </c>
      <c r="B5" s="15">
        <v>259</v>
      </c>
      <c r="C5" s="15" t="s">
        <v>22</v>
      </c>
      <c r="D5" s="15">
        <f>VLOOKUP(C5,Szorzótábla!$A$1:$B$11,2,FALSE)</f>
        <v>220</v>
      </c>
      <c r="E5" s="17">
        <f t="shared" si="0"/>
        <v>56980</v>
      </c>
      <c r="F5" s="9">
        <v>0</v>
      </c>
      <c r="G5" s="9">
        <v>0</v>
      </c>
      <c r="H5" s="9">
        <v>0</v>
      </c>
      <c r="I5" s="9">
        <v>0</v>
      </c>
      <c r="J5" s="21">
        <v>0</v>
      </c>
      <c r="K5" s="5">
        <f t="shared" si="1"/>
        <v>0</v>
      </c>
    </row>
    <row r="6" spans="1:26" x14ac:dyDescent="0.25">
      <c r="A6" s="15" t="s">
        <v>32</v>
      </c>
      <c r="B6" s="15">
        <v>312</v>
      </c>
      <c r="C6" s="15" t="s">
        <v>22</v>
      </c>
      <c r="D6" s="15">
        <f>VLOOKUP(C6,Szorzótábla!$A$1:$B$11,2,FALSE)</f>
        <v>220</v>
      </c>
      <c r="E6" s="17">
        <f t="shared" si="0"/>
        <v>68640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5">
        <f t="shared" si="1"/>
        <v>0</v>
      </c>
    </row>
    <row r="7" spans="1:26" x14ac:dyDescent="0.25">
      <c r="A7" s="15" t="s">
        <v>33</v>
      </c>
      <c r="B7" s="15">
        <v>30</v>
      </c>
      <c r="C7" s="15" t="s">
        <v>22</v>
      </c>
      <c r="D7" s="15">
        <f>VLOOKUP(C7,Szorzótábla!$A$1:$B$11,2,FALSE)</f>
        <v>220</v>
      </c>
      <c r="E7" s="17">
        <f t="shared" si="0"/>
        <v>6600</v>
      </c>
      <c r="F7" s="23">
        <v>0</v>
      </c>
      <c r="G7" s="20">
        <v>0</v>
      </c>
      <c r="H7" s="20">
        <v>0</v>
      </c>
      <c r="I7" s="20">
        <v>0</v>
      </c>
      <c r="J7" s="20">
        <v>0</v>
      </c>
      <c r="K7" s="5">
        <f t="shared" si="1"/>
        <v>0</v>
      </c>
    </row>
    <row r="8" spans="1:26" x14ac:dyDescent="0.25">
      <c r="A8" s="15" t="s">
        <v>34</v>
      </c>
      <c r="B8" s="15">
        <v>140</v>
      </c>
      <c r="C8" s="15" t="s">
        <v>22</v>
      </c>
      <c r="D8" s="15">
        <f>VLOOKUP(C8,Szorzótábla!$A$1:$B$11,2,FALSE)</f>
        <v>220</v>
      </c>
      <c r="E8" s="17">
        <f t="shared" si="0"/>
        <v>30800</v>
      </c>
      <c r="F8" s="9">
        <v>0</v>
      </c>
      <c r="G8" s="9">
        <v>0</v>
      </c>
      <c r="H8" s="9">
        <v>0</v>
      </c>
      <c r="I8" s="9">
        <v>0</v>
      </c>
      <c r="J8" s="21">
        <v>0</v>
      </c>
      <c r="K8" s="5">
        <f t="shared" si="1"/>
        <v>0</v>
      </c>
    </row>
    <row r="9" spans="1:26" ht="16.5" customHeight="1" x14ac:dyDescent="0.25">
      <c r="A9" s="15" t="s">
        <v>35</v>
      </c>
      <c r="B9" s="15">
        <v>254</v>
      </c>
      <c r="C9" s="15" t="s">
        <v>22</v>
      </c>
      <c r="D9" s="15">
        <f>VLOOKUP(C9,Szorzótábla!$A$1:$B$11,2,FALSE)</f>
        <v>220</v>
      </c>
      <c r="E9" s="17">
        <f t="shared" si="0"/>
        <v>55880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5">
        <f t="shared" si="1"/>
        <v>0</v>
      </c>
    </row>
    <row r="10" spans="1:26" x14ac:dyDescent="0.25">
      <c r="A10" s="15" t="s">
        <v>36</v>
      </c>
      <c r="B10" s="15">
        <v>5</v>
      </c>
      <c r="C10" s="15" t="s">
        <v>22</v>
      </c>
      <c r="D10" s="15">
        <f>VLOOKUP(C10,Szorzótábla!$A$1:$B$11,2,FALSE)</f>
        <v>220</v>
      </c>
      <c r="E10" s="17">
        <f t="shared" si="0"/>
        <v>1100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5">
        <f t="shared" si="1"/>
        <v>0</v>
      </c>
    </row>
    <row r="11" spans="1:26" ht="14.25" customHeight="1" x14ac:dyDescent="0.25">
      <c r="A11" s="15" t="s">
        <v>37</v>
      </c>
      <c r="B11" s="15">
        <v>2763</v>
      </c>
      <c r="C11" s="15" t="s">
        <v>22</v>
      </c>
      <c r="D11" s="15">
        <f>VLOOKUP(C11,Szorzótábla!$A$1:$B$11,2,FALSE)</f>
        <v>220</v>
      </c>
      <c r="E11" s="17">
        <f t="shared" si="0"/>
        <v>607860</v>
      </c>
      <c r="F11" s="9">
        <v>0</v>
      </c>
      <c r="G11" s="9">
        <v>0</v>
      </c>
      <c r="H11" s="9">
        <v>0</v>
      </c>
      <c r="I11" s="9">
        <v>0</v>
      </c>
      <c r="J11" s="21">
        <v>0</v>
      </c>
      <c r="K11" s="5">
        <f t="shared" si="1"/>
        <v>0</v>
      </c>
    </row>
    <row r="12" spans="1:26" x14ac:dyDescent="0.25">
      <c r="A12" s="15" t="s">
        <v>38</v>
      </c>
      <c r="B12" s="15">
        <v>522</v>
      </c>
      <c r="C12" s="15" t="s">
        <v>22</v>
      </c>
      <c r="D12" s="15">
        <f>VLOOKUP(C12,Szorzótábla!$A$1:$B$11,2,FALSE)</f>
        <v>220</v>
      </c>
      <c r="E12" s="17">
        <f t="shared" si="0"/>
        <v>114840</v>
      </c>
      <c r="F12" s="9">
        <v>0</v>
      </c>
      <c r="G12" s="9">
        <v>0</v>
      </c>
      <c r="H12" s="9">
        <v>0</v>
      </c>
      <c r="I12" s="9">
        <v>0</v>
      </c>
      <c r="J12" s="21">
        <v>0</v>
      </c>
      <c r="K12" s="5">
        <f t="shared" si="1"/>
        <v>0</v>
      </c>
    </row>
    <row r="13" spans="1:26" x14ac:dyDescent="0.25">
      <c r="A13" s="15" t="s">
        <v>39</v>
      </c>
      <c r="B13" s="15">
        <v>0</v>
      </c>
      <c r="C13" s="15" t="s">
        <v>16</v>
      </c>
      <c r="D13" s="15">
        <f>VLOOKUP(C13,Szorzótábla!$A$1:$B$11,2,FALSE)</f>
        <v>365</v>
      </c>
      <c r="E13" s="17">
        <f t="shared" si="0"/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5">
        <f t="shared" si="1"/>
        <v>0</v>
      </c>
    </row>
    <row r="14" spans="1:26" x14ac:dyDescent="0.25">
      <c r="A14" s="15" t="s">
        <v>40</v>
      </c>
      <c r="B14" s="15">
        <v>317</v>
      </c>
      <c r="C14" s="15" t="s">
        <v>22</v>
      </c>
      <c r="D14" s="15">
        <f>VLOOKUP(C14,Szorzótábla!$A$1:$B$11,2,FALSE)</f>
        <v>220</v>
      </c>
      <c r="E14" s="17">
        <f t="shared" si="0"/>
        <v>69740</v>
      </c>
      <c r="F14" s="9">
        <v>0</v>
      </c>
      <c r="G14" s="9">
        <v>0</v>
      </c>
      <c r="H14" s="9">
        <v>0</v>
      </c>
      <c r="I14" s="9">
        <v>0</v>
      </c>
      <c r="J14" s="21">
        <v>0</v>
      </c>
      <c r="K14" s="5">
        <f t="shared" si="1"/>
        <v>0</v>
      </c>
    </row>
    <row r="15" spans="1:26" x14ac:dyDescent="0.25">
      <c r="A15" s="15" t="s">
        <v>41</v>
      </c>
      <c r="B15" s="15">
        <v>0</v>
      </c>
      <c r="C15" s="15" t="s">
        <v>17</v>
      </c>
      <c r="D15" s="15">
        <f>VLOOKUP(C15,Szorzótábla!$A$1:$B$11,2,FALSE)</f>
        <v>260</v>
      </c>
      <c r="E15" s="17">
        <f t="shared" si="0"/>
        <v>0</v>
      </c>
      <c r="F15" s="20">
        <v>0</v>
      </c>
      <c r="G15" s="20">
        <v>0</v>
      </c>
      <c r="H15" s="20">
        <v>0</v>
      </c>
      <c r="I15" s="20">
        <v>0</v>
      </c>
      <c r="J15" s="21">
        <v>0</v>
      </c>
      <c r="K15" s="5">
        <f t="shared" si="1"/>
        <v>0</v>
      </c>
    </row>
    <row r="16" spans="1:26" x14ac:dyDescent="0.25">
      <c r="A16" s="15" t="s">
        <v>42</v>
      </c>
      <c r="B16" s="15">
        <v>0</v>
      </c>
      <c r="C16" s="15" t="s">
        <v>16</v>
      </c>
      <c r="D16" s="15">
        <f>VLOOKUP(C16,Szorzótábla!$A$1:$B$11,2,FALSE)</f>
        <v>365</v>
      </c>
      <c r="E16" s="17">
        <f t="shared" si="0"/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5">
        <f t="shared" si="1"/>
        <v>0</v>
      </c>
    </row>
    <row r="17" spans="1:11" ht="45" x14ac:dyDescent="0.25">
      <c r="A17" s="15" t="s">
        <v>43</v>
      </c>
      <c r="B17" s="15">
        <v>0</v>
      </c>
      <c r="C17" s="15" t="s">
        <v>16</v>
      </c>
      <c r="D17" s="15">
        <f>VLOOKUP(C17,Szorzótábla!$A$1:$B$11,2,FALSE)</f>
        <v>365</v>
      </c>
      <c r="E17" s="17">
        <f t="shared" si="0"/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5">
        <f t="shared" si="1"/>
        <v>0</v>
      </c>
    </row>
    <row r="18" spans="1:11" x14ac:dyDescent="0.25">
      <c r="A18" s="15" t="s">
        <v>44</v>
      </c>
      <c r="B18" s="15">
        <v>0</v>
      </c>
      <c r="C18" s="15" t="s">
        <v>16</v>
      </c>
      <c r="D18" s="15">
        <f>VLOOKUP(C18,Szorzótábla!$A$1:$B$11,2,FALSE)</f>
        <v>365</v>
      </c>
      <c r="E18" s="17">
        <f t="shared" si="0"/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5">
        <f t="shared" si="1"/>
        <v>0</v>
      </c>
    </row>
    <row r="19" spans="1:11" x14ac:dyDescent="0.25">
      <c r="A19" s="15" t="s">
        <v>45</v>
      </c>
      <c r="B19" s="15">
        <v>0</v>
      </c>
      <c r="C19" s="15" t="s">
        <v>16</v>
      </c>
      <c r="D19" s="15">
        <f>VLOOKUP(C19,Szorzótábla!$A$1:$B$11,2,FALSE)</f>
        <v>365</v>
      </c>
      <c r="E19" s="17">
        <f t="shared" si="0"/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5">
        <f t="shared" si="1"/>
        <v>0</v>
      </c>
    </row>
    <row r="20" spans="1:11" x14ac:dyDescent="0.25">
      <c r="A20" s="15" t="s">
        <v>46</v>
      </c>
      <c r="B20" s="15">
        <v>0</v>
      </c>
      <c r="C20" s="15" t="s">
        <v>16</v>
      </c>
      <c r="D20" s="15">
        <f>VLOOKUP(C20,Szorzótábla!$A$1:$B$11,2,FALSE)</f>
        <v>365</v>
      </c>
      <c r="E20" s="17">
        <f t="shared" si="0"/>
        <v>0</v>
      </c>
      <c r="F20" s="20">
        <v>0</v>
      </c>
      <c r="G20" s="20">
        <v>0</v>
      </c>
      <c r="H20" s="20">
        <v>0</v>
      </c>
      <c r="I20" s="20">
        <v>0</v>
      </c>
      <c r="J20" s="21">
        <v>0</v>
      </c>
      <c r="K20" s="5">
        <f t="shared" si="1"/>
        <v>0</v>
      </c>
    </row>
    <row r="21" spans="1:11" x14ac:dyDescent="0.25">
      <c r="A21" s="15" t="s">
        <v>47</v>
      </c>
      <c r="B21" s="15">
        <v>0</v>
      </c>
      <c r="C21" s="15" t="s">
        <v>27</v>
      </c>
      <c r="D21" s="15">
        <f>VLOOKUP(C21,Szorzótábla!$A$1:$B$11,2,FALSE)</f>
        <v>1300</v>
      </c>
      <c r="E21" s="17">
        <f t="shared" si="0"/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5">
        <f t="shared" si="1"/>
        <v>0</v>
      </c>
    </row>
    <row r="22" spans="1:11" x14ac:dyDescent="0.25">
      <c r="A22" s="15" t="s">
        <v>48</v>
      </c>
      <c r="B22" s="15">
        <v>0</v>
      </c>
      <c r="C22" s="15" t="s">
        <v>16</v>
      </c>
      <c r="D22" s="15">
        <f>VLOOKUP(C22,Szorzótábla!$A$1:$B$11,2,FALSE)</f>
        <v>365</v>
      </c>
      <c r="E22" s="17">
        <f t="shared" si="0"/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5">
        <f t="shared" si="1"/>
        <v>0</v>
      </c>
    </row>
    <row r="23" spans="1:11" x14ac:dyDescent="0.25">
      <c r="A23" s="15" t="s">
        <v>49</v>
      </c>
      <c r="B23" s="15">
        <v>0</v>
      </c>
      <c r="C23" s="15" t="s">
        <v>16</v>
      </c>
      <c r="D23" s="15">
        <f>VLOOKUP(C23,Szorzótábla!$A$1:$B$11,2,FALSE)</f>
        <v>365</v>
      </c>
      <c r="E23" s="17">
        <f t="shared" si="0"/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5">
        <f t="shared" si="1"/>
        <v>0</v>
      </c>
    </row>
    <row r="24" spans="1:11" ht="30" x14ac:dyDescent="0.25">
      <c r="A24" s="15" t="s">
        <v>50</v>
      </c>
      <c r="B24" s="15">
        <v>0</v>
      </c>
      <c r="C24" s="15" t="s">
        <v>16</v>
      </c>
      <c r="D24" s="15">
        <f>VLOOKUP(C24,Szorzótábla!$A$1:$B$11,2,FALSE)</f>
        <v>365</v>
      </c>
      <c r="E24" s="17">
        <f t="shared" si="0"/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5">
        <f t="shared" si="1"/>
        <v>0</v>
      </c>
    </row>
    <row r="25" spans="1:11" x14ac:dyDescent="0.25">
      <c r="A25" s="15" t="s">
        <v>51</v>
      </c>
      <c r="B25" s="15">
        <v>0</v>
      </c>
      <c r="C25" s="15" t="s">
        <v>17</v>
      </c>
      <c r="D25" s="15">
        <f>VLOOKUP(C25,Szorzótábla!$A$1:$B$11,2,FALSE)</f>
        <v>260</v>
      </c>
      <c r="E25" s="17">
        <f t="shared" si="0"/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5">
        <f t="shared" si="1"/>
        <v>0</v>
      </c>
    </row>
    <row r="26" spans="1:11" x14ac:dyDescent="0.25">
      <c r="A26" s="15" t="s">
        <v>52</v>
      </c>
      <c r="B26" s="15">
        <v>0</v>
      </c>
      <c r="C26" s="15" t="s">
        <v>16</v>
      </c>
      <c r="D26" s="15">
        <f>VLOOKUP(C26,Szorzótábla!$A$1:$B$11,2,FALSE)</f>
        <v>365</v>
      </c>
      <c r="E26" s="17">
        <f t="shared" si="0"/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5">
        <f t="shared" si="1"/>
        <v>0</v>
      </c>
    </row>
    <row r="27" spans="1:11" x14ac:dyDescent="0.25">
      <c r="A27" s="15" t="s">
        <v>53</v>
      </c>
      <c r="B27" s="15">
        <v>60</v>
      </c>
      <c r="C27" s="15" t="s">
        <v>18</v>
      </c>
      <c r="D27" s="15">
        <f>VLOOKUP(C27,Szorzótábla!$A$1:$B$11,2,FALSE)</f>
        <v>52</v>
      </c>
      <c r="E27" s="17">
        <f t="shared" si="0"/>
        <v>3120</v>
      </c>
      <c r="F27" s="23">
        <v>0</v>
      </c>
      <c r="G27" s="20">
        <v>0</v>
      </c>
      <c r="H27" s="20">
        <v>0</v>
      </c>
      <c r="I27" s="20">
        <v>0</v>
      </c>
      <c r="J27" s="21">
        <v>0</v>
      </c>
      <c r="K27" s="5">
        <f t="shared" si="1"/>
        <v>0</v>
      </c>
    </row>
    <row r="28" spans="1:11" ht="30" x14ac:dyDescent="0.25">
      <c r="A28" s="15" t="s">
        <v>54</v>
      </c>
      <c r="B28" s="15">
        <v>0</v>
      </c>
      <c r="C28" s="15" t="s">
        <v>16</v>
      </c>
      <c r="D28" s="15">
        <f>VLOOKUP(C28,Szorzótábla!$A$1:$B$11,2,FALSE)</f>
        <v>365</v>
      </c>
      <c r="E28" s="17">
        <f t="shared" si="0"/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5">
        <f t="shared" si="1"/>
        <v>0</v>
      </c>
    </row>
    <row r="29" spans="1:11" x14ac:dyDescent="0.25">
      <c r="A29" s="15" t="s">
        <v>55</v>
      </c>
      <c r="B29" s="15">
        <v>0</v>
      </c>
      <c r="C29" s="15" t="s">
        <v>17</v>
      </c>
      <c r="D29" s="15">
        <f>VLOOKUP(C29,Szorzótábla!$A$1:$B$11,2,FALSE)</f>
        <v>260</v>
      </c>
      <c r="E29" s="17">
        <f t="shared" si="0"/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5">
        <f t="shared" si="1"/>
        <v>0</v>
      </c>
    </row>
    <row r="30" spans="1:11" x14ac:dyDescent="0.25">
      <c r="A30" s="15" t="s">
        <v>56</v>
      </c>
      <c r="B30" s="15">
        <v>0</v>
      </c>
      <c r="C30" s="15" t="s">
        <v>16</v>
      </c>
      <c r="D30" s="15">
        <f>VLOOKUP(C30,Szorzótábla!$A$1:$B$11,2,FALSE)</f>
        <v>365</v>
      </c>
      <c r="E30" s="17">
        <f t="shared" si="0"/>
        <v>0</v>
      </c>
      <c r="F30" s="20">
        <v>0</v>
      </c>
      <c r="G30" s="20">
        <v>0</v>
      </c>
      <c r="H30" s="20">
        <v>0</v>
      </c>
      <c r="I30" s="20">
        <v>0</v>
      </c>
      <c r="J30" s="21">
        <v>0</v>
      </c>
      <c r="K30" s="5">
        <f t="shared" si="1"/>
        <v>0</v>
      </c>
    </row>
    <row r="31" spans="1:11" x14ac:dyDescent="0.25">
      <c r="A31" s="25" t="s">
        <v>57</v>
      </c>
      <c r="B31" s="25">
        <v>50</v>
      </c>
      <c r="C31" s="15" t="s">
        <v>21</v>
      </c>
      <c r="D31" s="15">
        <f>VLOOKUP(C31,Szorzótábla!$A$1:$B$11,2,FALSE)</f>
        <v>2</v>
      </c>
      <c r="E31" s="17">
        <f t="shared" si="0"/>
        <v>100</v>
      </c>
      <c r="F31" s="23">
        <v>0</v>
      </c>
      <c r="G31" s="20">
        <v>0</v>
      </c>
      <c r="H31" s="20">
        <v>0</v>
      </c>
      <c r="I31" s="20">
        <v>0</v>
      </c>
      <c r="J31" s="20">
        <v>0</v>
      </c>
      <c r="K31" s="5">
        <f t="shared" si="1"/>
        <v>0</v>
      </c>
    </row>
    <row r="32" spans="1:11" ht="30" x14ac:dyDescent="0.25">
      <c r="A32" s="25" t="s">
        <v>58</v>
      </c>
      <c r="B32" s="25">
        <v>0</v>
      </c>
      <c r="C32" s="15" t="s">
        <v>23</v>
      </c>
      <c r="D32" s="15">
        <f>VLOOKUP(C32,Szorzótábla!$A$1:$B$11,2,FALSE)</f>
        <v>1</v>
      </c>
      <c r="E32" s="17">
        <f t="shared" si="0"/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5">
        <f t="shared" si="1"/>
        <v>0</v>
      </c>
    </row>
    <row r="33" spans="1:11" x14ac:dyDescent="0.25">
      <c r="A33" s="25" t="s">
        <v>59</v>
      </c>
      <c r="B33" s="25">
        <v>0</v>
      </c>
      <c r="C33" s="15" t="s">
        <v>16</v>
      </c>
      <c r="D33" s="15">
        <f>VLOOKUP(C33,Szorzótábla!$A$1:$B$11,2,FALSE)</f>
        <v>365</v>
      </c>
      <c r="E33" s="17">
        <f t="shared" si="0"/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5">
        <f t="shared" si="1"/>
        <v>0</v>
      </c>
    </row>
    <row r="34" spans="1:11" x14ac:dyDescent="0.25">
      <c r="A34" s="25" t="s">
        <v>60</v>
      </c>
      <c r="B34" s="25">
        <v>0</v>
      </c>
      <c r="C34" s="15" t="s">
        <v>23</v>
      </c>
      <c r="D34" s="15">
        <f>VLOOKUP(C34,Szorzótábla!$A$1:$B$11,2,FALSE)</f>
        <v>1</v>
      </c>
      <c r="E34" s="17">
        <f t="shared" si="0"/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5">
        <f t="shared" si="1"/>
        <v>0</v>
      </c>
    </row>
    <row r="35" spans="1:11" x14ac:dyDescent="0.25">
      <c r="A35" s="25" t="s">
        <v>61</v>
      </c>
      <c r="B35" s="25">
        <v>0</v>
      </c>
      <c r="C35" s="15" t="s">
        <v>19</v>
      </c>
      <c r="D35" s="15">
        <f>VLOOKUP(C35,Szorzótábla!$A$1:$B$11,2,FALSE)</f>
        <v>12</v>
      </c>
      <c r="E35" s="17">
        <f t="shared" si="0"/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5">
        <f t="shared" si="1"/>
        <v>0</v>
      </c>
    </row>
    <row r="36" spans="1:11" x14ac:dyDescent="0.25">
      <c r="A36" s="25" t="s">
        <v>62</v>
      </c>
      <c r="B36" s="25">
        <v>475</v>
      </c>
      <c r="C36" s="15" t="s">
        <v>20</v>
      </c>
      <c r="D36" s="15">
        <f>VLOOKUP(C36,Szorzótábla!$A$1:$B$11,2,FALSE)</f>
        <v>4</v>
      </c>
      <c r="E36" s="17">
        <f t="shared" si="0"/>
        <v>1900</v>
      </c>
      <c r="F36" s="9">
        <v>0</v>
      </c>
      <c r="G36" s="20">
        <v>0</v>
      </c>
      <c r="H36" s="20">
        <v>0</v>
      </c>
      <c r="I36" s="20">
        <v>0</v>
      </c>
      <c r="J36" s="20">
        <v>0</v>
      </c>
      <c r="K36" s="5">
        <f t="shared" si="1"/>
        <v>0</v>
      </c>
    </row>
    <row r="37" spans="1:11" ht="30" x14ac:dyDescent="0.25">
      <c r="A37" s="25" t="s">
        <v>63</v>
      </c>
      <c r="B37" s="25">
        <v>475</v>
      </c>
      <c r="C37" s="15" t="s">
        <v>21</v>
      </c>
      <c r="D37" s="15">
        <f>VLOOKUP(C37,Szorzótábla!$A$1:$B$11,2,FALSE)</f>
        <v>2</v>
      </c>
      <c r="E37" s="17">
        <f t="shared" si="0"/>
        <v>950</v>
      </c>
      <c r="F37" s="23">
        <v>0</v>
      </c>
      <c r="G37" s="20">
        <v>0</v>
      </c>
      <c r="H37" s="20">
        <v>0</v>
      </c>
      <c r="I37" s="20">
        <v>0</v>
      </c>
      <c r="J37" s="20">
        <v>0</v>
      </c>
      <c r="K37" s="5">
        <f t="shared" si="1"/>
        <v>0</v>
      </c>
    </row>
    <row r="38" spans="1:11" ht="30" x14ac:dyDescent="0.25">
      <c r="A38" s="25" t="s">
        <v>64</v>
      </c>
      <c r="B38" s="25">
        <v>475</v>
      </c>
      <c r="C38" s="15" t="s">
        <v>21</v>
      </c>
      <c r="D38" s="15">
        <f>VLOOKUP(C38,Szorzótábla!$A$1:$B$11,2,FALSE)</f>
        <v>2</v>
      </c>
      <c r="E38" s="17">
        <f t="shared" si="0"/>
        <v>950</v>
      </c>
      <c r="F38" s="23">
        <v>0</v>
      </c>
      <c r="G38" s="20">
        <v>0</v>
      </c>
      <c r="H38" s="20">
        <v>0</v>
      </c>
      <c r="I38" s="20">
        <v>0</v>
      </c>
      <c r="J38" s="20">
        <v>0</v>
      </c>
      <c r="K38" s="5">
        <f t="shared" si="1"/>
        <v>0</v>
      </c>
    </row>
    <row r="39" spans="1:11" x14ac:dyDescent="0.25">
      <c r="A39" s="25" t="s">
        <v>65</v>
      </c>
      <c r="B39" s="25">
        <v>4</v>
      </c>
      <c r="C39" s="15" t="s">
        <v>22</v>
      </c>
      <c r="D39" s="15">
        <f>VLOOKUP(C39,Szorzótábla!$A$1:$B$11,2,FALSE)</f>
        <v>220</v>
      </c>
      <c r="E39" s="17">
        <f t="shared" si="0"/>
        <v>880</v>
      </c>
      <c r="F39" s="9">
        <v>0</v>
      </c>
      <c r="G39" s="10">
        <v>0</v>
      </c>
      <c r="H39" s="10">
        <v>0</v>
      </c>
      <c r="I39" s="10">
        <v>0</v>
      </c>
      <c r="J39" s="11">
        <v>0</v>
      </c>
      <c r="K39" s="5">
        <f t="shared" si="1"/>
        <v>0</v>
      </c>
    </row>
    <row r="40" spans="1:11" x14ac:dyDescent="0.25">
      <c r="A40" s="25" t="s">
        <v>66</v>
      </c>
      <c r="B40" s="25"/>
      <c r="C40" s="15" t="s">
        <v>18</v>
      </c>
      <c r="D40" s="15">
        <f>VLOOKUP(C40,Szorzótábla!$A$1:$B$11,2,FALSE)</f>
        <v>52</v>
      </c>
      <c r="E40" s="17">
        <f t="shared" si="0"/>
        <v>0</v>
      </c>
      <c r="F40" s="9"/>
      <c r="G40" s="10">
        <v>0</v>
      </c>
      <c r="H40" s="10">
        <v>0</v>
      </c>
      <c r="I40" s="10">
        <v>0</v>
      </c>
      <c r="J40" s="11">
        <v>0</v>
      </c>
      <c r="K40" s="5">
        <f t="shared" si="1"/>
        <v>0</v>
      </c>
    </row>
    <row r="41" spans="1:11" x14ac:dyDescent="0.25">
      <c r="A41" s="15" t="s">
        <v>10</v>
      </c>
      <c r="B41" s="15">
        <f>SUM(B3:B30)</f>
        <v>6158</v>
      </c>
      <c r="C41" s="15"/>
      <c r="D41" s="15"/>
      <c r="E41" s="17">
        <f t="shared" si="0"/>
        <v>0</v>
      </c>
      <c r="F41" s="4" t="s">
        <v>10</v>
      </c>
      <c r="G41" s="4"/>
      <c r="H41" s="4"/>
      <c r="I41" s="4"/>
      <c r="J41" s="4"/>
      <c r="K41" s="5">
        <f>SUM(K3:K39)</f>
        <v>0</v>
      </c>
    </row>
  </sheetData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Szorzótábla!$A$1:$A$11</xm:f>
          </x14:formula1>
          <xm:sqref>C3:C40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41"/>
  <sheetViews>
    <sheetView windowProtection="1" topLeftCell="A16" workbookViewId="0">
      <selection activeCell="O29" sqref="O29"/>
    </sheetView>
  </sheetViews>
  <sheetFormatPr defaultRowHeight="15" x14ac:dyDescent="0.25"/>
  <cols>
    <col min="1" max="1" width="46.5703125" style="2" customWidth="1"/>
    <col min="2" max="2" width="15.7109375" style="2" customWidth="1"/>
    <col min="3" max="3" width="26.140625" style="2" customWidth="1"/>
    <col min="4" max="4" width="12.28515625" style="2" customWidth="1"/>
    <col min="5" max="5" width="13.5703125" style="18" customWidth="1"/>
    <col min="6" max="6" width="13.7109375" style="14" customWidth="1"/>
    <col min="7" max="7" width="11.28515625" style="14" customWidth="1"/>
    <col min="8" max="8" width="11.5703125" style="14" customWidth="1"/>
    <col min="9" max="9" width="11.85546875" style="14" customWidth="1"/>
    <col min="10" max="10" width="12.85546875" style="14" customWidth="1"/>
    <col min="11" max="11" width="11.7109375" style="14" customWidth="1"/>
    <col min="12" max="16384" width="9.140625" style="14"/>
  </cols>
  <sheetData>
    <row r="1" spans="1:26" s="1" customFormat="1" ht="57" customHeight="1" x14ac:dyDescent="0.25">
      <c r="A1" s="7" t="s">
        <v>86</v>
      </c>
      <c r="B1" s="13" t="s">
        <v>26</v>
      </c>
      <c r="C1" s="13" t="s">
        <v>13</v>
      </c>
      <c r="D1" s="13" t="s">
        <v>13</v>
      </c>
      <c r="E1" s="16" t="s">
        <v>15</v>
      </c>
      <c r="F1" s="7" t="s">
        <v>0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Z1" s="14"/>
    </row>
    <row r="2" spans="1:26" s="6" customFormat="1" x14ac:dyDescent="0.25">
      <c r="A2" s="7" t="s">
        <v>6</v>
      </c>
      <c r="B2" s="13" t="s">
        <v>12</v>
      </c>
      <c r="C2" s="13" t="s">
        <v>25</v>
      </c>
      <c r="D2" s="13" t="s">
        <v>14</v>
      </c>
      <c r="E2" s="16" t="s">
        <v>7</v>
      </c>
      <c r="F2" s="8" t="s">
        <v>8</v>
      </c>
      <c r="G2" s="8" t="s">
        <v>8</v>
      </c>
      <c r="H2" s="8" t="s">
        <v>8</v>
      </c>
      <c r="I2" s="8" t="s">
        <v>8</v>
      </c>
      <c r="J2" s="8" t="s">
        <v>8</v>
      </c>
      <c r="K2" s="8" t="s">
        <v>9</v>
      </c>
      <c r="Z2" s="14"/>
    </row>
    <row r="3" spans="1:26" x14ac:dyDescent="0.25">
      <c r="A3" s="15" t="s">
        <v>29</v>
      </c>
      <c r="B3" s="15">
        <v>258</v>
      </c>
      <c r="C3" s="15" t="s">
        <v>17</v>
      </c>
      <c r="D3" s="15">
        <f>VLOOKUP(C3,Szorzótábla!$A$1:$B$11,2,FALSE)</f>
        <v>260</v>
      </c>
      <c r="E3" s="17">
        <f>B3*D3</f>
        <v>67080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5">
        <f>E3*(F3+G3/30+H3/90+I3/180+J3/365)</f>
        <v>0</v>
      </c>
    </row>
    <row r="4" spans="1:26" x14ac:dyDescent="0.25">
      <c r="A4" s="15" t="s">
        <v>30</v>
      </c>
      <c r="B4" s="15">
        <v>0</v>
      </c>
      <c r="C4" s="15" t="s">
        <v>17</v>
      </c>
      <c r="D4" s="15">
        <f>VLOOKUP(C4,Szorzótábla!$A$1:$B$11,2,FALSE)</f>
        <v>260</v>
      </c>
      <c r="E4" s="17">
        <f t="shared" ref="E4:E41" si="0">B4*D4</f>
        <v>0</v>
      </c>
      <c r="F4" s="20">
        <v>0</v>
      </c>
      <c r="G4" s="20">
        <v>0</v>
      </c>
      <c r="H4" s="20">
        <v>0</v>
      </c>
      <c r="I4" s="20">
        <v>0</v>
      </c>
      <c r="J4" s="21">
        <v>0</v>
      </c>
      <c r="K4" s="5">
        <f t="shared" ref="K4:K40" si="1">E4*(F4+G4/30+H4/90+I4/180+J4/365)</f>
        <v>0</v>
      </c>
    </row>
    <row r="5" spans="1:26" x14ac:dyDescent="0.25">
      <c r="A5" s="15" t="s">
        <v>31</v>
      </c>
      <c r="B5" s="15">
        <v>7</v>
      </c>
      <c r="C5" s="15" t="s">
        <v>17</v>
      </c>
      <c r="D5" s="15">
        <f>VLOOKUP(C5,Szorzótábla!$A$1:$B$11,2,FALSE)</f>
        <v>260</v>
      </c>
      <c r="E5" s="17">
        <f t="shared" si="0"/>
        <v>1820</v>
      </c>
      <c r="F5" s="22">
        <v>0</v>
      </c>
      <c r="G5" s="22">
        <v>0</v>
      </c>
      <c r="H5" s="22">
        <v>0</v>
      </c>
      <c r="I5" s="22">
        <v>0</v>
      </c>
      <c r="J5" s="21">
        <v>0</v>
      </c>
      <c r="K5" s="5">
        <f t="shared" si="1"/>
        <v>0</v>
      </c>
    </row>
    <row r="6" spans="1:26" x14ac:dyDescent="0.25">
      <c r="A6" s="15" t="s">
        <v>32</v>
      </c>
      <c r="B6" s="15">
        <v>4</v>
      </c>
      <c r="C6" s="15" t="s">
        <v>17</v>
      </c>
      <c r="D6" s="15">
        <f>VLOOKUP(C6,Szorzótábla!$A$1:$B$11,2,FALSE)</f>
        <v>260</v>
      </c>
      <c r="E6" s="17">
        <f t="shared" si="0"/>
        <v>1040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5">
        <f t="shared" si="1"/>
        <v>0</v>
      </c>
    </row>
    <row r="7" spans="1:26" x14ac:dyDescent="0.25">
      <c r="A7" s="15" t="s">
        <v>33</v>
      </c>
      <c r="B7" s="15">
        <v>82</v>
      </c>
      <c r="C7" s="15" t="s">
        <v>17</v>
      </c>
      <c r="D7" s="15">
        <f>VLOOKUP(C7,Szorzótábla!$A$1:$B$11,2,FALSE)</f>
        <v>260</v>
      </c>
      <c r="E7" s="17">
        <f t="shared" si="0"/>
        <v>21320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5">
        <f t="shared" si="1"/>
        <v>0</v>
      </c>
    </row>
    <row r="8" spans="1:26" x14ac:dyDescent="0.25">
      <c r="A8" s="15" t="s">
        <v>34</v>
      </c>
      <c r="B8" s="15">
        <v>0</v>
      </c>
      <c r="C8" s="15" t="s">
        <v>17</v>
      </c>
      <c r="D8" s="15">
        <f>VLOOKUP(C8,Szorzótábla!$A$1:$B$11,2,FALSE)</f>
        <v>260</v>
      </c>
      <c r="E8" s="17">
        <f t="shared" si="0"/>
        <v>0</v>
      </c>
      <c r="F8" s="20">
        <v>0</v>
      </c>
      <c r="G8" s="20">
        <v>0</v>
      </c>
      <c r="H8" s="20">
        <v>0</v>
      </c>
      <c r="I8" s="20">
        <v>0</v>
      </c>
      <c r="J8" s="21">
        <v>0</v>
      </c>
      <c r="K8" s="5">
        <f t="shared" si="1"/>
        <v>0</v>
      </c>
    </row>
    <row r="9" spans="1:26" ht="16.5" customHeight="1" x14ac:dyDescent="0.25">
      <c r="A9" s="15" t="s">
        <v>35</v>
      </c>
      <c r="B9" s="15">
        <v>132</v>
      </c>
      <c r="C9" s="15" t="s">
        <v>17</v>
      </c>
      <c r="D9" s="15">
        <f>VLOOKUP(C9,Szorzótábla!$A$1:$B$11,2,FALSE)</f>
        <v>260</v>
      </c>
      <c r="E9" s="17">
        <f t="shared" si="0"/>
        <v>34320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5">
        <f t="shared" si="1"/>
        <v>0</v>
      </c>
    </row>
    <row r="10" spans="1:26" x14ac:dyDescent="0.25">
      <c r="A10" s="15" t="s">
        <v>36</v>
      </c>
      <c r="B10" s="15">
        <v>19</v>
      </c>
      <c r="C10" s="15" t="s">
        <v>17</v>
      </c>
      <c r="D10" s="15">
        <f>VLOOKUP(C10,Szorzótábla!$A$1:$B$11,2,FALSE)</f>
        <v>260</v>
      </c>
      <c r="E10" s="17">
        <f t="shared" si="0"/>
        <v>4940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5">
        <f t="shared" si="1"/>
        <v>0</v>
      </c>
    </row>
    <row r="11" spans="1:26" ht="14.25" customHeight="1" x14ac:dyDescent="0.25">
      <c r="A11" s="15" t="s">
        <v>37</v>
      </c>
      <c r="B11" s="15">
        <v>0</v>
      </c>
      <c r="C11" s="15" t="s">
        <v>17</v>
      </c>
      <c r="D11" s="15">
        <f>VLOOKUP(C11,Szorzótábla!$A$1:$B$11,2,FALSE)</f>
        <v>260</v>
      </c>
      <c r="E11" s="17">
        <f t="shared" si="0"/>
        <v>0</v>
      </c>
      <c r="F11" s="20">
        <v>0</v>
      </c>
      <c r="G11" s="20">
        <v>0</v>
      </c>
      <c r="H11" s="20">
        <v>0</v>
      </c>
      <c r="I11" s="20">
        <v>0</v>
      </c>
      <c r="J11" s="21">
        <v>0</v>
      </c>
      <c r="K11" s="5">
        <f t="shared" si="1"/>
        <v>0</v>
      </c>
    </row>
    <row r="12" spans="1:26" x14ac:dyDescent="0.25">
      <c r="A12" s="15" t="s">
        <v>38</v>
      </c>
      <c r="B12" s="15">
        <v>0</v>
      </c>
      <c r="C12" s="15" t="s">
        <v>17</v>
      </c>
      <c r="D12" s="15">
        <f>VLOOKUP(C12,Szorzótábla!$A$1:$B$11,2,FALSE)</f>
        <v>260</v>
      </c>
      <c r="E12" s="17">
        <f t="shared" si="0"/>
        <v>0</v>
      </c>
      <c r="F12" s="20">
        <v>0</v>
      </c>
      <c r="G12" s="20">
        <v>0</v>
      </c>
      <c r="H12" s="20">
        <v>0</v>
      </c>
      <c r="I12" s="20">
        <v>0</v>
      </c>
      <c r="J12" s="21">
        <v>0</v>
      </c>
      <c r="K12" s="5">
        <f t="shared" si="1"/>
        <v>0</v>
      </c>
    </row>
    <row r="13" spans="1:26" x14ac:dyDescent="0.25">
      <c r="A13" s="15" t="s">
        <v>39</v>
      </c>
      <c r="B13" s="15">
        <v>0</v>
      </c>
      <c r="C13" s="15" t="s">
        <v>16</v>
      </c>
      <c r="D13" s="15">
        <f>VLOOKUP(C13,Szorzótábla!$A$1:$B$11,2,FALSE)</f>
        <v>365</v>
      </c>
      <c r="E13" s="17">
        <f t="shared" si="0"/>
        <v>0</v>
      </c>
      <c r="F13" s="20">
        <v>0</v>
      </c>
      <c r="G13" s="20">
        <v>0</v>
      </c>
      <c r="H13" s="20">
        <v>0</v>
      </c>
      <c r="I13" s="20">
        <v>0</v>
      </c>
      <c r="J13" s="21">
        <v>0</v>
      </c>
      <c r="K13" s="5">
        <f t="shared" si="1"/>
        <v>0</v>
      </c>
    </row>
    <row r="14" spans="1:26" x14ac:dyDescent="0.25">
      <c r="A14" s="15" t="s">
        <v>40</v>
      </c>
      <c r="B14" s="15">
        <v>30</v>
      </c>
      <c r="C14" s="15" t="s">
        <v>18</v>
      </c>
      <c r="D14" s="15">
        <f>VLOOKUP(C14,Szorzótábla!$A$1:$B$11,2,FALSE)</f>
        <v>52</v>
      </c>
      <c r="E14" s="17">
        <f t="shared" si="0"/>
        <v>1560</v>
      </c>
      <c r="F14" s="22">
        <v>0</v>
      </c>
      <c r="G14" s="22">
        <v>0</v>
      </c>
      <c r="H14" s="22">
        <v>0</v>
      </c>
      <c r="I14" s="22">
        <v>0</v>
      </c>
      <c r="J14" s="21">
        <v>0</v>
      </c>
      <c r="K14" s="5">
        <f t="shared" si="1"/>
        <v>0</v>
      </c>
    </row>
    <row r="15" spans="1:26" x14ac:dyDescent="0.25">
      <c r="A15" s="15" t="s">
        <v>41</v>
      </c>
      <c r="B15" s="15">
        <v>0</v>
      </c>
      <c r="C15" s="15" t="s">
        <v>17</v>
      </c>
      <c r="D15" s="15">
        <f>VLOOKUP(C15,Szorzótábla!$A$1:$B$11,2,FALSE)</f>
        <v>260</v>
      </c>
      <c r="E15" s="17">
        <f t="shared" si="0"/>
        <v>0</v>
      </c>
      <c r="F15" s="20">
        <v>0</v>
      </c>
      <c r="G15" s="20">
        <v>0</v>
      </c>
      <c r="H15" s="20">
        <v>0</v>
      </c>
      <c r="I15" s="20">
        <v>0</v>
      </c>
      <c r="J15" s="21">
        <v>0</v>
      </c>
      <c r="K15" s="5">
        <f t="shared" si="1"/>
        <v>0</v>
      </c>
    </row>
    <row r="16" spans="1:26" x14ac:dyDescent="0.25">
      <c r="A16" s="15" t="s">
        <v>42</v>
      </c>
      <c r="B16" s="15">
        <v>0</v>
      </c>
      <c r="C16" s="15" t="s">
        <v>16</v>
      </c>
      <c r="D16" s="15">
        <f>VLOOKUP(C16,Szorzótábla!$A$1:$B$11,2,FALSE)</f>
        <v>365</v>
      </c>
      <c r="E16" s="17">
        <f t="shared" si="0"/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5">
        <f t="shared" si="1"/>
        <v>0</v>
      </c>
    </row>
    <row r="17" spans="1:11" ht="45" x14ac:dyDescent="0.25">
      <c r="A17" s="15" t="s">
        <v>43</v>
      </c>
      <c r="B17" s="15">
        <v>0</v>
      </c>
      <c r="C17" s="15" t="s">
        <v>16</v>
      </c>
      <c r="D17" s="15">
        <f>VLOOKUP(C17,Szorzótábla!$A$1:$B$11,2,FALSE)</f>
        <v>365</v>
      </c>
      <c r="E17" s="17">
        <f t="shared" si="0"/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5">
        <f t="shared" si="1"/>
        <v>0</v>
      </c>
    </row>
    <row r="18" spans="1:11" x14ac:dyDescent="0.25">
      <c r="A18" s="15" t="s">
        <v>44</v>
      </c>
      <c r="B18" s="15">
        <v>0</v>
      </c>
      <c r="C18" s="15" t="s">
        <v>16</v>
      </c>
      <c r="D18" s="15">
        <f>VLOOKUP(C18,Szorzótábla!$A$1:$B$11,2,FALSE)</f>
        <v>365</v>
      </c>
      <c r="E18" s="17">
        <f t="shared" si="0"/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5">
        <f t="shared" si="1"/>
        <v>0</v>
      </c>
    </row>
    <row r="19" spans="1:11" x14ac:dyDescent="0.25">
      <c r="A19" s="15" t="s">
        <v>45</v>
      </c>
      <c r="B19" s="15">
        <v>0</v>
      </c>
      <c r="C19" s="15" t="s">
        <v>16</v>
      </c>
      <c r="D19" s="15">
        <f>VLOOKUP(C19,Szorzótábla!$A$1:$B$11,2,FALSE)</f>
        <v>365</v>
      </c>
      <c r="E19" s="17">
        <f t="shared" si="0"/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5">
        <f t="shared" si="1"/>
        <v>0</v>
      </c>
    </row>
    <row r="20" spans="1:11" x14ac:dyDescent="0.25">
      <c r="A20" s="15" t="s">
        <v>46</v>
      </c>
      <c r="B20" s="15">
        <v>0</v>
      </c>
      <c r="C20" s="15" t="s">
        <v>16</v>
      </c>
      <c r="D20" s="15">
        <f>VLOOKUP(C20,Szorzótábla!$A$1:$B$11,2,FALSE)</f>
        <v>365</v>
      </c>
      <c r="E20" s="17">
        <f t="shared" si="0"/>
        <v>0</v>
      </c>
      <c r="F20" s="20">
        <v>0</v>
      </c>
      <c r="G20" s="20">
        <v>0</v>
      </c>
      <c r="H20" s="20">
        <v>0</v>
      </c>
      <c r="I20" s="20">
        <v>0</v>
      </c>
      <c r="J20" s="21">
        <v>0</v>
      </c>
      <c r="K20" s="5">
        <f t="shared" si="1"/>
        <v>0</v>
      </c>
    </row>
    <row r="21" spans="1:11" x14ac:dyDescent="0.25">
      <c r="A21" s="15" t="s">
        <v>47</v>
      </c>
      <c r="B21" s="15">
        <v>0</v>
      </c>
      <c r="C21" s="15" t="s">
        <v>27</v>
      </c>
      <c r="D21" s="15">
        <f>VLOOKUP(C21,Szorzótábla!$A$1:$B$11,2,FALSE)</f>
        <v>1300</v>
      </c>
      <c r="E21" s="17">
        <f t="shared" si="0"/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5">
        <f t="shared" si="1"/>
        <v>0</v>
      </c>
    </row>
    <row r="22" spans="1:11" x14ac:dyDescent="0.25">
      <c r="A22" s="15" t="s">
        <v>48</v>
      </c>
      <c r="B22" s="15">
        <v>0</v>
      </c>
      <c r="C22" s="15" t="s">
        <v>16</v>
      </c>
      <c r="D22" s="15">
        <f>VLOOKUP(C22,Szorzótábla!$A$1:$B$11,2,FALSE)</f>
        <v>365</v>
      </c>
      <c r="E22" s="17">
        <f t="shared" si="0"/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5">
        <f t="shared" si="1"/>
        <v>0</v>
      </c>
    </row>
    <row r="23" spans="1:11" x14ac:dyDescent="0.25">
      <c r="A23" s="15" t="s">
        <v>49</v>
      </c>
      <c r="B23" s="15">
        <v>0</v>
      </c>
      <c r="C23" s="15" t="s">
        <v>16</v>
      </c>
      <c r="D23" s="15">
        <f>VLOOKUP(C23,Szorzótábla!$A$1:$B$11,2,FALSE)</f>
        <v>365</v>
      </c>
      <c r="E23" s="17">
        <f t="shared" si="0"/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5">
        <f t="shared" si="1"/>
        <v>0</v>
      </c>
    </row>
    <row r="24" spans="1:11" ht="30" x14ac:dyDescent="0.25">
      <c r="A24" s="15" t="s">
        <v>50</v>
      </c>
      <c r="B24" s="15">
        <v>0</v>
      </c>
      <c r="C24" s="15" t="s">
        <v>16</v>
      </c>
      <c r="D24" s="15">
        <f>VLOOKUP(C24,Szorzótábla!$A$1:$B$11,2,FALSE)</f>
        <v>365</v>
      </c>
      <c r="E24" s="17">
        <f t="shared" si="0"/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5">
        <f t="shared" si="1"/>
        <v>0</v>
      </c>
    </row>
    <row r="25" spans="1:11" x14ac:dyDescent="0.25">
      <c r="A25" s="15" t="s">
        <v>51</v>
      </c>
      <c r="B25" s="15">
        <v>0</v>
      </c>
      <c r="C25" s="15" t="s">
        <v>17</v>
      </c>
      <c r="D25" s="15">
        <f>VLOOKUP(C25,Szorzótábla!$A$1:$B$11,2,FALSE)</f>
        <v>260</v>
      </c>
      <c r="E25" s="17">
        <f t="shared" si="0"/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5">
        <f t="shared" si="1"/>
        <v>0</v>
      </c>
    </row>
    <row r="26" spans="1:11" x14ac:dyDescent="0.25">
      <c r="A26" s="15" t="s">
        <v>52</v>
      </c>
      <c r="B26" s="15">
        <v>0</v>
      </c>
      <c r="C26" s="15" t="s">
        <v>16</v>
      </c>
      <c r="D26" s="15">
        <f>VLOOKUP(C26,Szorzótábla!$A$1:$B$11,2,FALSE)</f>
        <v>365</v>
      </c>
      <c r="E26" s="17">
        <f t="shared" si="0"/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5">
        <f t="shared" si="1"/>
        <v>0</v>
      </c>
    </row>
    <row r="27" spans="1:11" x14ac:dyDescent="0.25">
      <c r="A27" s="15" t="s">
        <v>53</v>
      </c>
      <c r="B27" s="15">
        <v>18</v>
      </c>
      <c r="C27" s="15" t="s">
        <v>18</v>
      </c>
      <c r="D27" s="15">
        <f>VLOOKUP(C27,Szorzótábla!$A$1:$B$11,2,FALSE)</f>
        <v>52</v>
      </c>
      <c r="E27" s="17">
        <f t="shared" si="0"/>
        <v>936</v>
      </c>
      <c r="F27" s="22">
        <v>0</v>
      </c>
      <c r="G27" s="20">
        <v>0</v>
      </c>
      <c r="H27" s="20">
        <v>0</v>
      </c>
      <c r="I27" s="20">
        <v>0</v>
      </c>
      <c r="J27" s="21">
        <v>0</v>
      </c>
      <c r="K27" s="5">
        <f t="shared" si="1"/>
        <v>0</v>
      </c>
    </row>
    <row r="28" spans="1:11" ht="30" x14ac:dyDescent="0.25">
      <c r="A28" s="15" t="s">
        <v>54</v>
      </c>
      <c r="B28" s="15">
        <v>0</v>
      </c>
      <c r="C28" s="15" t="s">
        <v>16</v>
      </c>
      <c r="D28" s="15">
        <f>VLOOKUP(C28,Szorzótábla!$A$1:$B$11,2,FALSE)</f>
        <v>365</v>
      </c>
      <c r="E28" s="17">
        <f t="shared" si="0"/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5">
        <f t="shared" si="1"/>
        <v>0</v>
      </c>
    </row>
    <row r="29" spans="1:11" x14ac:dyDescent="0.25">
      <c r="A29" s="15" t="s">
        <v>55</v>
      </c>
      <c r="B29" s="15">
        <v>0</v>
      </c>
      <c r="C29" s="15" t="s">
        <v>17</v>
      </c>
      <c r="D29" s="15">
        <f>VLOOKUP(C29,Szorzótábla!$A$1:$B$11,2,FALSE)</f>
        <v>260</v>
      </c>
      <c r="E29" s="17">
        <f t="shared" si="0"/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5">
        <f t="shared" si="1"/>
        <v>0</v>
      </c>
    </row>
    <row r="30" spans="1:11" x14ac:dyDescent="0.25">
      <c r="A30" s="15" t="s">
        <v>56</v>
      </c>
      <c r="B30" s="15">
        <v>693</v>
      </c>
      <c r="C30" s="15" t="s">
        <v>18</v>
      </c>
      <c r="D30" s="15">
        <f>VLOOKUP(C30,Szorzótábla!$A$1:$B$11,2,FALSE)</f>
        <v>52</v>
      </c>
      <c r="E30" s="17">
        <f t="shared" si="0"/>
        <v>36036</v>
      </c>
      <c r="F30" s="22">
        <v>0</v>
      </c>
      <c r="G30" s="22">
        <v>0</v>
      </c>
      <c r="H30" s="22">
        <v>0</v>
      </c>
      <c r="I30" s="22">
        <v>0</v>
      </c>
      <c r="J30" s="21">
        <v>0</v>
      </c>
      <c r="K30" s="5">
        <f t="shared" si="1"/>
        <v>0</v>
      </c>
    </row>
    <row r="31" spans="1:11" x14ac:dyDescent="0.25">
      <c r="A31" s="25" t="s">
        <v>57</v>
      </c>
      <c r="B31" s="25">
        <v>150</v>
      </c>
      <c r="C31" s="15" t="s">
        <v>21</v>
      </c>
      <c r="D31" s="15">
        <f>VLOOKUP(C31,Szorzótábla!$A$1:$B$11,2,FALSE)</f>
        <v>2</v>
      </c>
      <c r="E31" s="17">
        <f t="shared" si="0"/>
        <v>300</v>
      </c>
      <c r="F31" s="23">
        <v>0</v>
      </c>
      <c r="G31" s="20">
        <v>0</v>
      </c>
      <c r="H31" s="20">
        <v>0</v>
      </c>
      <c r="I31" s="20">
        <v>0</v>
      </c>
      <c r="J31" s="20">
        <v>0</v>
      </c>
      <c r="K31" s="5">
        <f t="shared" si="1"/>
        <v>0</v>
      </c>
    </row>
    <row r="32" spans="1:11" ht="30" x14ac:dyDescent="0.25">
      <c r="A32" s="25" t="s">
        <v>58</v>
      </c>
      <c r="B32" s="25">
        <v>20</v>
      </c>
      <c r="C32" s="15" t="s">
        <v>23</v>
      </c>
      <c r="D32" s="15">
        <f>VLOOKUP(C32,Szorzótábla!$A$1:$B$11,2,FALSE)</f>
        <v>1</v>
      </c>
      <c r="E32" s="17">
        <f t="shared" si="0"/>
        <v>20</v>
      </c>
      <c r="F32" s="23">
        <v>0</v>
      </c>
      <c r="G32" s="20">
        <v>0</v>
      </c>
      <c r="H32" s="20">
        <v>0</v>
      </c>
      <c r="I32" s="20">
        <v>0</v>
      </c>
      <c r="J32" s="20">
        <v>0</v>
      </c>
      <c r="K32" s="5">
        <f t="shared" si="1"/>
        <v>0</v>
      </c>
    </row>
    <row r="33" spans="1:11" x14ac:dyDescent="0.25">
      <c r="A33" s="25" t="s">
        <v>59</v>
      </c>
      <c r="B33" s="25">
        <v>0</v>
      </c>
      <c r="C33" s="15" t="s">
        <v>16</v>
      </c>
      <c r="D33" s="15">
        <f>VLOOKUP(C33,Szorzótábla!$A$1:$B$11,2,FALSE)</f>
        <v>365</v>
      </c>
      <c r="E33" s="17">
        <f t="shared" si="0"/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5">
        <f t="shared" si="1"/>
        <v>0</v>
      </c>
    </row>
    <row r="34" spans="1:11" x14ac:dyDescent="0.25">
      <c r="A34" s="25" t="s">
        <v>60</v>
      </c>
      <c r="B34" s="25">
        <v>0</v>
      </c>
      <c r="C34" s="15" t="s">
        <v>23</v>
      </c>
      <c r="D34" s="15">
        <f>VLOOKUP(C34,Szorzótábla!$A$1:$B$11,2,FALSE)</f>
        <v>1</v>
      </c>
      <c r="E34" s="17">
        <f t="shared" si="0"/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5">
        <f t="shared" si="1"/>
        <v>0</v>
      </c>
    </row>
    <row r="35" spans="1:11" x14ac:dyDescent="0.25">
      <c r="A35" s="25" t="s">
        <v>61</v>
      </c>
      <c r="B35" s="25">
        <v>0</v>
      </c>
      <c r="C35" s="15" t="s">
        <v>19</v>
      </c>
      <c r="D35" s="15">
        <f>VLOOKUP(C35,Szorzótábla!$A$1:$B$11,2,FALSE)</f>
        <v>12</v>
      </c>
      <c r="E35" s="17">
        <f t="shared" si="0"/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5">
        <f t="shared" si="1"/>
        <v>0</v>
      </c>
    </row>
    <row r="36" spans="1:11" x14ac:dyDescent="0.25">
      <c r="A36" s="25" t="s">
        <v>62</v>
      </c>
      <c r="B36" s="25">
        <v>82</v>
      </c>
      <c r="C36" s="15" t="s">
        <v>20</v>
      </c>
      <c r="D36" s="15">
        <f>VLOOKUP(C36,Szorzótábla!$A$1:$B$11,2,FALSE)</f>
        <v>4</v>
      </c>
      <c r="E36" s="17">
        <f t="shared" si="0"/>
        <v>328</v>
      </c>
      <c r="F36" s="23">
        <v>0</v>
      </c>
      <c r="G36" s="20">
        <v>0</v>
      </c>
      <c r="H36" s="20">
        <v>0</v>
      </c>
      <c r="I36" s="20">
        <v>0</v>
      </c>
      <c r="J36" s="20">
        <v>0</v>
      </c>
      <c r="K36" s="5">
        <f t="shared" si="1"/>
        <v>0</v>
      </c>
    </row>
    <row r="37" spans="1:11" ht="30" x14ac:dyDescent="0.25">
      <c r="A37" s="25" t="s">
        <v>63</v>
      </c>
      <c r="B37" s="25">
        <v>82</v>
      </c>
      <c r="C37" s="15" t="s">
        <v>21</v>
      </c>
      <c r="D37" s="15">
        <f>VLOOKUP(C37,Szorzótábla!$A$1:$B$11,2,FALSE)</f>
        <v>2</v>
      </c>
      <c r="E37" s="17">
        <f t="shared" si="0"/>
        <v>164</v>
      </c>
      <c r="F37" s="23">
        <v>0</v>
      </c>
      <c r="G37" s="20">
        <v>0</v>
      </c>
      <c r="H37" s="20">
        <v>0</v>
      </c>
      <c r="I37" s="20">
        <v>0</v>
      </c>
      <c r="J37" s="20">
        <v>0</v>
      </c>
      <c r="K37" s="5">
        <f t="shared" si="1"/>
        <v>0</v>
      </c>
    </row>
    <row r="38" spans="1:11" ht="30" x14ac:dyDescent="0.25">
      <c r="A38" s="25" t="s">
        <v>64</v>
      </c>
      <c r="B38" s="25">
        <v>82</v>
      </c>
      <c r="C38" s="15" t="s">
        <v>21</v>
      </c>
      <c r="D38" s="15">
        <f>VLOOKUP(C38,Szorzótábla!$A$1:$B$11,2,FALSE)</f>
        <v>2</v>
      </c>
      <c r="E38" s="17">
        <f t="shared" si="0"/>
        <v>164</v>
      </c>
      <c r="F38" s="23">
        <v>0</v>
      </c>
      <c r="G38" s="20">
        <v>0</v>
      </c>
      <c r="H38" s="20">
        <v>0</v>
      </c>
      <c r="I38" s="20">
        <v>0</v>
      </c>
      <c r="J38" s="20">
        <v>0</v>
      </c>
      <c r="K38" s="5">
        <f t="shared" si="1"/>
        <v>0</v>
      </c>
    </row>
    <row r="39" spans="1:11" x14ac:dyDescent="0.25">
      <c r="A39" s="25" t="s">
        <v>65</v>
      </c>
      <c r="B39" s="25">
        <v>1</v>
      </c>
      <c r="C39" s="15" t="s">
        <v>22</v>
      </c>
      <c r="D39" s="15">
        <f>VLOOKUP(C39,Szorzótábla!$A$1:$B$11,2,FALSE)</f>
        <v>220</v>
      </c>
      <c r="E39" s="17">
        <f t="shared" si="0"/>
        <v>220</v>
      </c>
      <c r="F39" s="9">
        <v>0</v>
      </c>
      <c r="G39" s="10">
        <v>0</v>
      </c>
      <c r="H39" s="10">
        <v>0</v>
      </c>
      <c r="I39" s="10">
        <v>0</v>
      </c>
      <c r="J39" s="11">
        <v>0</v>
      </c>
      <c r="K39" s="5">
        <f t="shared" si="1"/>
        <v>0</v>
      </c>
    </row>
    <row r="40" spans="1:11" x14ac:dyDescent="0.25">
      <c r="A40" s="25" t="s">
        <v>66</v>
      </c>
      <c r="B40" s="25"/>
      <c r="C40" s="15" t="s">
        <v>18</v>
      </c>
      <c r="D40" s="15">
        <f>VLOOKUP(C40,Szorzótábla!$A$1:$B$11,2,FALSE)</f>
        <v>52</v>
      </c>
      <c r="E40" s="17">
        <f t="shared" si="0"/>
        <v>0</v>
      </c>
      <c r="F40" s="9"/>
      <c r="G40" s="10">
        <v>0</v>
      </c>
      <c r="H40" s="10">
        <v>0</v>
      </c>
      <c r="I40" s="10">
        <v>0</v>
      </c>
      <c r="J40" s="11">
        <v>0</v>
      </c>
      <c r="K40" s="5">
        <f t="shared" si="1"/>
        <v>0</v>
      </c>
    </row>
    <row r="41" spans="1:11" x14ac:dyDescent="0.25">
      <c r="A41" s="15" t="s">
        <v>10</v>
      </c>
      <c r="B41" s="15">
        <f>SUM(B3:B30)</f>
        <v>1243</v>
      </c>
      <c r="C41" s="15"/>
      <c r="D41" s="15"/>
      <c r="E41" s="17">
        <f t="shared" si="0"/>
        <v>0</v>
      </c>
      <c r="F41" s="4" t="s">
        <v>10</v>
      </c>
      <c r="G41" s="4"/>
      <c r="H41" s="4"/>
      <c r="I41" s="4"/>
      <c r="J41" s="4"/>
      <c r="K41" s="5">
        <f>SUM(K3:K39)</f>
        <v>0</v>
      </c>
    </row>
  </sheetData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Szorzótábla!$A$1:$A$11</xm:f>
          </x14:formula1>
          <xm:sqref>C3:C40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43"/>
  <sheetViews>
    <sheetView windowProtection="1" topLeftCell="A19" workbookViewId="0">
      <selection activeCell="M36" sqref="M36"/>
    </sheetView>
  </sheetViews>
  <sheetFormatPr defaultRowHeight="15" x14ac:dyDescent="0.25"/>
  <cols>
    <col min="1" max="1" width="46.5703125" style="2" customWidth="1"/>
    <col min="2" max="2" width="15.7109375" style="2" customWidth="1"/>
    <col min="3" max="3" width="26.140625" style="2" customWidth="1"/>
    <col min="4" max="4" width="12.28515625" style="2" customWidth="1"/>
    <col min="5" max="5" width="13.5703125" style="18" customWidth="1"/>
    <col min="6" max="6" width="13.7109375" style="14" customWidth="1"/>
    <col min="7" max="7" width="11.28515625" style="14" customWidth="1"/>
    <col min="8" max="8" width="11.5703125" style="14" customWidth="1"/>
    <col min="9" max="9" width="11.85546875" style="14" customWidth="1"/>
    <col min="10" max="10" width="12.85546875" style="14" customWidth="1"/>
    <col min="11" max="11" width="11.7109375" style="14" customWidth="1"/>
    <col min="12" max="16384" width="9.140625" style="14"/>
  </cols>
  <sheetData>
    <row r="1" spans="1:26" s="1" customFormat="1" ht="57" customHeight="1" x14ac:dyDescent="0.25">
      <c r="A1" s="7" t="s">
        <v>87</v>
      </c>
      <c r="B1" s="13" t="s">
        <v>26</v>
      </c>
      <c r="C1" s="13" t="s">
        <v>13</v>
      </c>
      <c r="D1" s="13" t="s">
        <v>13</v>
      </c>
      <c r="E1" s="16" t="s">
        <v>15</v>
      </c>
      <c r="F1" s="7" t="s">
        <v>0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Z1" s="14"/>
    </row>
    <row r="2" spans="1:26" s="6" customFormat="1" x14ac:dyDescent="0.25">
      <c r="A2" s="7" t="s">
        <v>6</v>
      </c>
      <c r="B2" s="13" t="s">
        <v>12</v>
      </c>
      <c r="C2" s="13" t="s">
        <v>25</v>
      </c>
      <c r="D2" s="13" t="s">
        <v>14</v>
      </c>
      <c r="E2" s="16" t="s">
        <v>7</v>
      </c>
      <c r="F2" s="8" t="s">
        <v>8</v>
      </c>
      <c r="G2" s="8" t="s">
        <v>8</v>
      </c>
      <c r="H2" s="8" t="s">
        <v>8</v>
      </c>
      <c r="I2" s="8" t="s">
        <v>8</v>
      </c>
      <c r="J2" s="8" t="s">
        <v>8</v>
      </c>
      <c r="K2" s="8" t="s">
        <v>9</v>
      </c>
      <c r="Z2" s="14"/>
    </row>
    <row r="3" spans="1:26" x14ac:dyDescent="0.25">
      <c r="A3" s="15" t="s">
        <v>29</v>
      </c>
      <c r="B3" s="15">
        <v>770</v>
      </c>
      <c r="C3" s="15" t="s">
        <v>22</v>
      </c>
      <c r="D3" s="15">
        <f>VLOOKUP(C3,Szorzótábla!$A$1:$B$11,2,FALSE)</f>
        <v>220</v>
      </c>
      <c r="E3" s="17">
        <f>B3*D3</f>
        <v>169400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5">
        <f>E3*(F3+G3/30+H3/90+I3/180+J3/365)</f>
        <v>0</v>
      </c>
    </row>
    <row r="4" spans="1:26" x14ac:dyDescent="0.25">
      <c r="A4" s="15" t="s">
        <v>30</v>
      </c>
      <c r="B4" s="15">
        <v>0</v>
      </c>
      <c r="C4" s="15" t="s">
        <v>16</v>
      </c>
      <c r="D4" s="15">
        <f>VLOOKUP(C4,Szorzótábla!$A$1:$B$11,2,FALSE)</f>
        <v>365</v>
      </c>
      <c r="E4" s="17">
        <f t="shared" ref="E4:E41" si="0">B4*D4</f>
        <v>0</v>
      </c>
      <c r="F4" s="20">
        <v>0</v>
      </c>
      <c r="G4" s="20">
        <v>0</v>
      </c>
      <c r="H4" s="20">
        <v>0</v>
      </c>
      <c r="I4" s="20">
        <v>0</v>
      </c>
      <c r="J4" s="21">
        <v>0</v>
      </c>
      <c r="K4" s="5">
        <f t="shared" ref="K4:K40" si="1">E4*(F4+G4/30+H4/90+I4/180+J4/365)</f>
        <v>0</v>
      </c>
    </row>
    <row r="5" spans="1:26" x14ac:dyDescent="0.25">
      <c r="A5" s="15" t="s">
        <v>31</v>
      </c>
      <c r="B5" s="15">
        <v>188</v>
      </c>
      <c r="C5" s="15" t="s">
        <v>22</v>
      </c>
      <c r="D5" s="15">
        <f>VLOOKUP(C5,Szorzótábla!$A$1:$B$11,2,FALSE)</f>
        <v>220</v>
      </c>
      <c r="E5" s="17">
        <f t="shared" si="0"/>
        <v>41360</v>
      </c>
      <c r="F5" s="22">
        <v>0</v>
      </c>
      <c r="G5" s="22">
        <v>0</v>
      </c>
      <c r="H5" s="22">
        <v>0</v>
      </c>
      <c r="I5" s="22">
        <v>0</v>
      </c>
      <c r="J5" s="21">
        <v>0</v>
      </c>
      <c r="K5" s="5">
        <f t="shared" si="1"/>
        <v>0</v>
      </c>
    </row>
    <row r="6" spans="1:26" x14ac:dyDescent="0.25">
      <c r="A6" s="15" t="s">
        <v>32</v>
      </c>
      <c r="B6" s="15">
        <v>542</v>
      </c>
      <c r="C6" s="15" t="s">
        <v>22</v>
      </c>
      <c r="D6" s="15">
        <f>VLOOKUP(C6,Szorzótábla!$A$1:$B$11,2,FALSE)</f>
        <v>220</v>
      </c>
      <c r="E6" s="17">
        <f t="shared" si="0"/>
        <v>119240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5">
        <f t="shared" si="1"/>
        <v>0</v>
      </c>
    </row>
    <row r="7" spans="1:26" x14ac:dyDescent="0.25">
      <c r="A7" s="15" t="s">
        <v>33</v>
      </c>
      <c r="B7" s="15">
        <v>82</v>
      </c>
      <c r="C7" s="15" t="s">
        <v>22</v>
      </c>
      <c r="D7" s="15">
        <f>VLOOKUP(C7,Szorzótábla!$A$1:$B$11,2,FALSE)</f>
        <v>220</v>
      </c>
      <c r="E7" s="17">
        <f t="shared" si="0"/>
        <v>18040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5">
        <f t="shared" si="1"/>
        <v>0</v>
      </c>
    </row>
    <row r="8" spans="1:26" x14ac:dyDescent="0.25">
      <c r="A8" s="15" t="s">
        <v>34</v>
      </c>
      <c r="B8" s="15">
        <v>116</v>
      </c>
      <c r="C8" s="15" t="s">
        <v>22</v>
      </c>
      <c r="D8" s="15">
        <f>VLOOKUP(C8,Szorzótábla!$A$1:$B$11,2,FALSE)</f>
        <v>220</v>
      </c>
      <c r="E8" s="17">
        <f t="shared" si="0"/>
        <v>25520</v>
      </c>
      <c r="F8" s="22">
        <v>0</v>
      </c>
      <c r="G8" s="22">
        <v>0</v>
      </c>
      <c r="H8" s="22">
        <v>0</v>
      </c>
      <c r="I8" s="22">
        <v>0</v>
      </c>
      <c r="J8" s="21">
        <v>0</v>
      </c>
      <c r="K8" s="5">
        <f t="shared" si="1"/>
        <v>0</v>
      </c>
    </row>
    <row r="9" spans="1:26" ht="16.5" customHeight="1" x14ac:dyDescent="0.25">
      <c r="A9" s="15" t="s">
        <v>35</v>
      </c>
      <c r="B9" s="15">
        <v>109</v>
      </c>
      <c r="C9" s="15" t="s">
        <v>22</v>
      </c>
      <c r="D9" s="15">
        <f>VLOOKUP(C9,Szorzótábla!$A$1:$B$11,2,FALSE)</f>
        <v>220</v>
      </c>
      <c r="E9" s="17">
        <f t="shared" si="0"/>
        <v>23980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5">
        <f t="shared" si="1"/>
        <v>0</v>
      </c>
    </row>
    <row r="10" spans="1:26" x14ac:dyDescent="0.25">
      <c r="A10" s="15" t="s">
        <v>36</v>
      </c>
      <c r="B10" s="15">
        <v>305</v>
      </c>
      <c r="C10" s="15" t="s">
        <v>17</v>
      </c>
      <c r="D10" s="15">
        <f>VLOOKUP(C10,Szorzótábla!$A$1:$B$11,2,FALSE)</f>
        <v>260</v>
      </c>
      <c r="E10" s="17">
        <f t="shared" si="0"/>
        <v>79300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5">
        <f t="shared" si="1"/>
        <v>0</v>
      </c>
    </row>
    <row r="11" spans="1:26" ht="14.25" customHeight="1" x14ac:dyDescent="0.25">
      <c r="A11" s="15" t="s">
        <v>37</v>
      </c>
      <c r="B11" s="15">
        <v>1190</v>
      </c>
      <c r="C11" s="15" t="s">
        <v>22</v>
      </c>
      <c r="D11" s="15">
        <f>VLOOKUP(C11,Szorzótábla!$A$1:$B$11,2,FALSE)</f>
        <v>220</v>
      </c>
      <c r="E11" s="17">
        <f t="shared" si="0"/>
        <v>261800</v>
      </c>
      <c r="F11" s="22">
        <v>0</v>
      </c>
      <c r="G11" s="22">
        <v>0</v>
      </c>
      <c r="H11" s="22">
        <v>0</v>
      </c>
      <c r="I11" s="22">
        <v>0</v>
      </c>
      <c r="J11" s="21">
        <v>0</v>
      </c>
      <c r="K11" s="5">
        <f t="shared" si="1"/>
        <v>0</v>
      </c>
    </row>
    <row r="12" spans="1:26" x14ac:dyDescent="0.25">
      <c r="A12" s="15" t="s">
        <v>38</v>
      </c>
      <c r="B12" s="15">
        <v>496</v>
      </c>
      <c r="C12" s="15" t="s">
        <v>22</v>
      </c>
      <c r="D12" s="15">
        <f>VLOOKUP(C12,Szorzótábla!$A$1:$B$11,2,FALSE)</f>
        <v>220</v>
      </c>
      <c r="E12" s="17">
        <f t="shared" si="0"/>
        <v>109120</v>
      </c>
      <c r="F12" s="22">
        <v>0</v>
      </c>
      <c r="G12" s="22">
        <v>0</v>
      </c>
      <c r="H12" s="22">
        <v>0</v>
      </c>
      <c r="I12" s="22">
        <v>0</v>
      </c>
      <c r="J12" s="21">
        <v>0</v>
      </c>
      <c r="K12" s="5">
        <f t="shared" si="1"/>
        <v>0</v>
      </c>
    </row>
    <row r="13" spans="1:26" x14ac:dyDescent="0.25">
      <c r="A13" s="15" t="s">
        <v>39</v>
      </c>
      <c r="B13" s="15">
        <v>0</v>
      </c>
      <c r="C13" s="15" t="s">
        <v>16</v>
      </c>
      <c r="D13" s="15">
        <f>VLOOKUP(C13,Szorzótábla!$A$1:$B$11,2,FALSE)</f>
        <v>365</v>
      </c>
      <c r="E13" s="17">
        <f t="shared" si="0"/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5">
        <f t="shared" si="1"/>
        <v>0</v>
      </c>
    </row>
    <row r="14" spans="1:26" x14ac:dyDescent="0.25">
      <c r="A14" s="15" t="s">
        <v>40</v>
      </c>
      <c r="B14" s="15">
        <v>189</v>
      </c>
      <c r="C14" s="15" t="s">
        <v>18</v>
      </c>
      <c r="D14" s="15">
        <f>VLOOKUP(C14,Szorzótábla!$A$1:$B$11,2,FALSE)</f>
        <v>52</v>
      </c>
      <c r="E14" s="17">
        <f t="shared" si="0"/>
        <v>9828</v>
      </c>
      <c r="F14" s="22">
        <v>0</v>
      </c>
      <c r="G14" s="22">
        <v>0</v>
      </c>
      <c r="H14" s="22">
        <v>0</v>
      </c>
      <c r="I14" s="22">
        <v>0</v>
      </c>
      <c r="J14" s="21">
        <v>0</v>
      </c>
      <c r="K14" s="5">
        <f t="shared" si="1"/>
        <v>0</v>
      </c>
    </row>
    <row r="15" spans="1:26" x14ac:dyDescent="0.25">
      <c r="A15" s="15" t="s">
        <v>41</v>
      </c>
      <c r="B15" s="15">
        <v>0</v>
      </c>
      <c r="C15" s="15" t="s">
        <v>17</v>
      </c>
      <c r="D15" s="15">
        <f>VLOOKUP(C15,Szorzótábla!$A$1:$B$11,2,FALSE)</f>
        <v>260</v>
      </c>
      <c r="E15" s="17">
        <f t="shared" si="0"/>
        <v>0</v>
      </c>
      <c r="F15" s="20">
        <v>0</v>
      </c>
      <c r="G15" s="20">
        <v>0</v>
      </c>
      <c r="H15" s="20">
        <v>0</v>
      </c>
      <c r="I15" s="20">
        <v>0</v>
      </c>
      <c r="J15" s="21">
        <v>0</v>
      </c>
      <c r="K15" s="5">
        <f t="shared" si="1"/>
        <v>0</v>
      </c>
    </row>
    <row r="16" spans="1:26" x14ac:dyDescent="0.25">
      <c r="A16" s="15" t="s">
        <v>42</v>
      </c>
      <c r="B16" s="15">
        <v>0</v>
      </c>
      <c r="C16" s="15" t="s">
        <v>16</v>
      </c>
      <c r="D16" s="15">
        <f>VLOOKUP(C16,Szorzótábla!$A$1:$B$11,2,FALSE)</f>
        <v>365</v>
      </c>
      <c r="E16" s="17">
        <f t="shared" si="0"/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5">
        <f t="shared" si="1"/>
        <v>0</v>
      </c>
    </row>
    <row r="17" spans="1:11" ht="45" x14ac:dyDescent="0.25">
      <c r="A17" s="15" t="s">
        <v>43</v>
      </c>
      <c r="B17" s="15">
        <v>0</v>
      </c>
      <c r="C17" s="15" t="s">
        <v>16</v>
      </c>
      <c r="D17" s="15">
        <f>VLOOKUP(C17,Szorzótábla!$A$1:$B$11,2,FALSE)</f>
        <v>365</v>
      </c>
      <c r="E17" s="17">
        <f t="shared" si="0"/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5">
        <f t="shared" si="1"/>
        <v>0</v>
      </c>
    </row>
    <row r="18" spans="1:11" x14ac:dyDescent="0.25">
      <c r="A18" s="15" t="s">
        <v>44</v>
      </c>
      <c r="B18" s="15">
        <v>0</v>
      </c>
      <c r="C18" s="15" t="s">
        <v>16</v>
      </c>
      <c r="D18" s="15">
        <f>VLOOKUP(C18,Szorzótábla!$A$1:$B$11,2,FALSE)</f>
        <v>365</v>
      </c>
      <c r="E18" s="17">
        <f t="shared" si="0"/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5">
        <f t="shared" si="1"/>
        <v>0</v>
      </c>
    </row>
    <row r="19" spans="1:11" x14ac:dyDescent="0.25">
      <c r="A19" s="15" t="s">
        <v>45</v>
      </c>
      <c r="B19" s="15">
        <v>0</v>
      </c>
      <c r="C19" s="15" t="s">
        <v>16</v>
      </c>
      <c r="D19" s="15">
        <f>VLOOKUP(C19,Szorzótábla!$A$1:$B$11,2,FALSE)</f>
        <v>365</v>
      </c>
      <c r="E19" s="17">
        <f t="shared" si="0"/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5">
        <f t="shared" si="1"/>
        <v>0</v>
      </c>
    </row>
    <row r="20" spans="1:11" x14ac:dyDescent="0.25">
      <c r="A20" s="15" t="s">
        <v>46</v>
      </c>
      <c r="B20" s="15">
        <v>0</v>
      </c>
      <c r="C20" s="15" t="s">
        <v>16</v>
      </c>
      <c r="D20" s="15">
        <f>VLOOKUP(C20,Szorzótábla!$A$1:$B$11,2,FALSE)</f>
        <v>365</v>
      </c>
      <c r="E20" s="17">
        <f t="shared" si="0"/>
        <v>0</v>
      </c>
      <c r="F20" s="20">
        <v>0</v>
      </c>
      <c r="G20" s="20">
        <v>0</v>
      </c>
      <c r="H20" s="20">
        <v>0</v>
      </c>
      <c r="I20" s="20">
        <v>0</v>
      </c>
      <c r="J20" s="21">
        <v>0</v>
      </c>
      <c r="K20" s="5">
        <f t="shared" si="1"/>
        <v>0</v>
      </c>
    </row>
    <row r="21" spans="1:11" x14ac:dyDescent="0.25">
      <c r="A21" s="15" t="s">
        <v>47</v>
      </c>
      <c r="B21" s="15">
        <v>0</v>
      </c>
      <c r="C21" s="15" t="s">
        <v>27</v>
      </c>
      <c r="D21" s="15">
        <f>VLOOKUP(C21,Szorzótábla!$A$1:$B$11,2,FALSE)</f>
        <v>1300</v>
      </c>
      <c r="E21" s="17">
        <f t="shared" si="0"/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5">
        <f t="shared" si="1"/>
        <v>0</v>
      </c>
    </row>
    <row r="22" spans="1:11" x14ac:dyDescent="0.25">
      <c r="A22" s="15" t="s">
        <v>48</v>
      </c>
      <c r="B22" s="15">
        <v>0</v>
      </c>
      <c r="C22" s="15" t="s">
        <v>16</v>
      </c>
      <c r="D22" s="15">
        <f>VLOOKUP(C22,Szorzótábla!$A$1:$B$11,2,FALSE)</f>
        <v>365</v>
      </c>
      <c r="E22" s="17">
        <f t="shared" si="0"/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5">
        <f t="shared" si="1"/>
        <v>0</v>
      </c>
    </row>
    <row r="23" spans="1:11" x14ac:dyDescent="0.25">
      <c r="A23" s="15" t="s">
        <v>49</v>
      </c>
      <c r="B23" s="15">
        <v>0</v>
      </c>
      <c r="C23" s="15" t="s">
        <v>16</v>
      </c>
      <c r="D23" s="15">
        <f>VLOOKUP(C23,Szorzótábla!$A$1:$B$11,2,FALSE)</f>
        <v>365</v>
      </c>
      <c r="E23" s="17">
        <f t="shared" si="0"/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5">
        <f t="shared" si="1"/>
        <v>0</v>
      </c>
    </row>
    <row r="24" spans="1:11" ht="30" x14ac:dyDescent="0.25">
      <c r="A24" s="15" t="s">
        <v>50</v>
      </c>
      <c r="B24" s="15">
        <v>0</v>
      </c>
      <c r="C24" s="15" t="s">
        <v>16</v>
      </c>
      <c r="D24" s="15">
        <f>VLOOKUP(C24,Szorzótábla!$A$1:$B$11,2,FALSE)</f>
        <v>365</v>
      </c>
      <c r="E24" s="17">
        <f t="shared" si="0"/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5">
        <f t="shared" si="1"/>
        <v>0</v>
      </c>
    </row>
    <row r="25" spans="1:11" x14ac:dyDescent="0.25">
      <c r="A25" s="15" t="s">
        <v>51</v>
      </c>
      <c r="B25" s="15">
        <v>0</v>
      </c>
      <c r="C25" s="15" t="s">
        <v>17</v>
      </c>
      <c r="D25" s="15">
        <f>VLOOKUP(C25,Szorzótábla!$A$1:$B$11,2,FALSE)</f>
        <v>260</v>
      </c>
      <c r="E25" s="17">
        <f t="shared" si="0"/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5">
        <f t="shared" si="1"/>
        <v>0</v>
      </c>
    </row>
    <row r="26" spans="1:11" x14ac:dyDescent="0.25">
      <c r="A26" s="15" t="s">
        <v>52</v>
      </c>
      <c r="B26" s="15">
        <v>0</v>
      </c>
      <c r="C26" s="15" t="s">
        <v>16</v>
      </c>
      <c r="D26" s="15">
        <f>VLOOKUP(C26,Szorzótábla!$A$1:$B$11,2,FALSE)</f>
        <v>365</v>
      </c>
      <c r="E26" s="17">
        <f t="shared" si="0"/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5">
        <f t="shared" si="1"/>
        <v>0</v>
      </c>
    </row>
    <row r="27" spans="1:11" x14ac:dyDescent="0.25">
      <c r="A27" s="15" t="s">
        <v>53</v>
      </c>
      <c r="B27" s="15">
        <v>30</v>
      </c>
      <c r="C27" s="15" t="s">
        <v>18</v>
      </c>
      <c r="D27" s="15">
        <f>VLOOKUP(C27,Szorzótábla!$A$1:$B$11,2,FALSE)</f>
        <v>52</v>
      </c>
      <c r="E27" s="17">
        <f t="shared" si="0"/>
        <v>1560</v>
      </c>
      <c r="F27" s="22">
        <v>0</v>
      </c>
      <c r="G27" s="20">
        <v>0</v>
      </c>
      <c r="H27" s="20">
        <v>0</v>
      </c>
      <c r="I27" s="20">
        <v>0</v>
      </c>
      <c r="J27" s="21">
        <v>0</v>
      </c>
      <c r="K27" s="5">
        <f t="shared" si="1"/>
        <v>0</v>
      </c>
    </row>
    <row r="28" spans="1:11" ht="30" x14ac:dyDescent="0.25">
      <c r="A28" s="15" t="s">
        <v>54</v>
      </c>
      <c r="B28" s="15">
        <v>0</v>
      </c>
      <c r="C28" s="15" t="s">
        <v>16</v>
      </c>
      <c r="D28" s="15">
        <f>VLOOKUP(C28,Szorzótábla!$A$1:$B$11,2,FALSE)</f>
        <v>365</v>
      </c>
      <c r="E28" s="17">
        <f t="shared" si="0"/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5">
        <f t="shared" si="1"/>
        <v>0</v>
      </c>
    </row>
    <row r="29" spans="1:11" x14ac:dyDescent="0.25">
      <c r="A29" s="15" t="s">
        <v>55</v>
      </c>
      <c r="B29" s="15">
        <v>0</v>
      </c>
      <c r="C29" s="15" t="s">
        <v>17</v>
      </c>
      <c r="D29" s="15">
        <f>VLOOKUP(C29,Szorzótábla!$A$1:$B$11,2,FALSE)</f>
        <v>260</v>
      </c>
      <c r="E29" s="17">
        <f t="shared" si="0"/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5">
        <f t="shared" si="1"/>
        <v>0</v>
      </c>
    </row>
    <row r="30" spans="1:11" x14ac:dyDescent="0.25">
      <c r="A30" s="15" t="s">
        <v>56</v>
      </c>
      <c r="B30" s="15">
        <v>0</v>
      </c>
      <c r="C30" s="15" t="s">
        <v>16</v>
      </c>
      <c r="D30" s="15">
        <f>VLOOKUP(C30,Szorzótábla!$A$1:$B$11,2,FALSE)</f>
        <v>365</v>
      </c>
      <c r="E30" s="17">
        <f t="shared" si="0"/>
        <v>0</v>
      </c>
      <c r="F30" s="20">
        <v>0</v>
      </c>
      <c r="G30" s="20">
        <v>0</v>
      </c>
      <c r="H30" s="20">
        <v>0</v>
      </c>
      <c r="I30" s="20">
        <v>0</v>
      </c>
      <c r="J30" s="21">
        <v>0</v>
      </c>
      <c r="K30" s="5">
        <f t="shared" si="1"/>
        <v>0</v>
      </c>
    </row>
    <row r="31" spans="1:11" x14ac:dyDescent="0.25">
      <c r="A31" s="25" t="s">
        <v>57</v>
      </c>
      <c r="B31" s="25">
        <v>150</v>
      </c>
      <c r="C31" s="15" t="s">
        <v>21</v>
      </c>
      <c r="D31" s="15">
        <f>VLOOKUP(C31,Szorzótábla!$A$1:$B$11,2,FALSE)</f>
        <v>2</v>
      </c>
      <c r="E31" s="17">
        <f t="shared" si="0"/>
        <v>300</v>
      </c>
      <c r="F31" s="23">
        <v>0</v>
      </c>
      <c r="G31" s="20">
        <v>0</v>
      </c>
      <c r="H31" s="20">
        <v>0</v>
      </c>
      <c r="I31" s="20">
        <v>0</v>
      </c>
      <c r="J31" s="20">
        <v>0</v>
      </c>
      <c r="K31" s="5">
        <f t="shared" si="1"/>
        <v>0</v>
      </c>
    </row>
    <row r="32" spans="1:11" ht="30" x14ac:dyDescent="0.25">
      <c r="A32" s="25" t="s">
        <v>58</v>
      </c>
      <c r="B32" s="25">
        <v>20</v>
      </c>
      <c r="C32" s="15" t="s">
        <v>23</v>
      </c>
      <c r="D32" s="15">
        <f>VLOOKUP(C32,Szorzótábla!$A$1:$B$11,2,FALSE)</f>
        <v>1</v>
      </c>
      <c r="E32" s="17">
        <f t="shared" si="0"/>
        <v>20</v>
      </c>
      <c r="F32" s="23">
        <v>0</v>
      </c>
      <c r="G32" s="20">
        <v>0</v>
      </c>
      <c r="H32" s="20">
        <v>0</v>
      </c>
      <c r="I32" s="20">
        <v>0</v>
      </c>
      <c r="J32" s="20">
        <v>0</v>
      </c>
      <c r="K32" s="5">
        <f t="shared" si="1"/>
        <v>0</v>
      </c>
    </row>
    <row r="33" spans="1:11" x14ac:dyDescent="0.25">
      <c r="A33" s="25" t="s">
        <v>59</v>
      </c>
      <c r="B33" s="25">
        <v>0</v>
      </c>
      <c r="C33" s="15" t="s">
        <v>16</v>
      </c>
      <c r="D33" s="15">
        <f>VLOOKUP(C33,Szorzótábla!$A$1:$B$11,2,FALSE)</f>
        <v>365</v>
      </c>
      <c r="E33" s="17">
        <f t="shared" si="0"/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5">
        <f t="shared" si="1"/>
        <v>0</v>
      </c>
    </row>
    <row r="34" spans="1:11" x14ac:dyDescent="0.25">
      <c r="A34" s="25" t="s">
        <v>60</v>
      </c>
      <c r="B34" s="25">
        <v>0</v>
      </c>
      <c r="C34" s="15" t="s">
        <v>23</v>
      </c>
      <c r="D34" s="15">
        <f>VLOOKUP(C34,Szorzótábla!$A$1:$B$11,2,FALSE)</f>
        <v>1</v>
      </c>
      <c r="E34" s="17">
        <f t="shared" si="0"/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5">
        <f t="shared" si="1"/>
        <v>0</v>
      </c>
    </row>
    <row r="35" spans="1:11" x14ac:dyDescent="0.25">
      <c r="A35" s="25" t="s">
        <v>61</v>
      </c>
      <c r="B35" s="25">
        <v>0</v>
      </c>
      <c r="C35" s="15" t="s">
        <v>19</v>
      </c>
      <c r="D35" s="15">
        <f>VLOOKUP(C35,Szorzótábla!$A$1:$B$11,2,FALSE)</f>
        <v>12</v>
      </c>
      <c r="E35" s="17">
        <f t="shared" si="0"/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5">
        <f t="shared" si="1"/>
        <v>0</v>
      </c>
    </row>
    <row r="36" spans="1:11" x14ac:dyDescent="0.25">
      <c r="A36" s="25" t="s">
        <v>62</v>
      </c>
      <c r="B36" s="25">
        <v>84</v>
      </c>
      <c r="C36" s="15" t="s">
        <v>20</v>
      </c>
      <c r="D36" s="15">
        <f>VLOOKUP(C36,Szorzótábla!$A$1:$B$11,2,FALSE)</f>
        <v>4</v>
      </c>
      <c r="E36" s="17">
        <f t="shared" si="0"/>
        <v>336</v>
      </c>
      <c r="F36" s="23">
        <v>0</v>
      </c>
      <c r="G36" s="20">
        <v>0</v>
      </c>
      <c r="H36" s="20">
        <v>0</v>
      </c>
      <c r="I36" s="20">
        <v>0</v>
      </c>
      <c r="J36" s="20">
        <v>0</v>
      </c>
      <c r="K36" s="5">
        <f t="shared" si="1"/>
        <v>0</v>
      </c>
    </row>
    <row r="37" spans="1:11" ht="30" x14ac:dyDescent="0.25">
      <c r="A37" s="25" t="s">
        <v>63</v>
      </c>
      <c r="B37" s="25">
        <v>94</v>
      </c>
      <c r="C37" s="15" t="s">
        <v>20</v>
      </c>
      <c r="D37" s="15">
        <f>VLOOKUP(C37,Szorzótábla!$A$1:$B$11,2,FALSE)</f>
        <v>4</v>
      </c>
      <c r="E37" s="17">
        <f t="shared" si="0"/>
        <v>376</v>
      </c>
      <c r="F37" s="23">
        <v>0</v>
      </c>
      <c r="G37" s="20">
        <v>0</v>
      </c>
      <c r="H37" s="20">
        <v>0</v>
      </c>
      <c r="I37" s="20">
        <v>0</v>
      </c>
      <c r="J37" s="20">
        <v>0</v>
      </c>
      <c r="K37" s="5">
        <f t="shared" si="1"/>
        <v>0</v>
      </c>
    </row>
    <row r="38" spans="1:11" ht="30" x14ac:dyDescent="0.25">
      <c r="A38" s="25" t="s">
        <v>64</v>
      </c>
      <c r="B38" s="25">
        <v>94</v>
      </c>
      <c r="C38" s="15" t="s">
        <v>20</v>
      </c>
      <c r="D38" s="15">
        <f>VLOOKUP(C38,Szorzótábla!$A$1:$B$11,2,FALSE)</f>
        <v>4</v>
      </c>
      <c r="E38" s="17">
        <f t="shared" si="0"/>
        <v>376</v>
      </c>
      <c r="F38" s="23">
        <v>0</v>
      </c>
      <c r="G38" s="20">
        <v>0</v>
      </c>
      <c r="H38" s="20">
        <v>0</v>
      </c>
      <c r="I38" s="20">
        <v>0</v>
      </c>
      <c r="J38" s="20">
        <v>0</v>
      </c>
      <c r="K38" s="5">
        <f t="shared" si="1"/>
        <v>0</v>
      </c>
    </row>
    <row r="39" spans="1:11" x14ac:dyDescent="0.25">
      <c r="A39" s="25" t="s">
        <v>65</v>
      </c>
      <c r="B39" s="25">
        <v>8</v>
      </c>
      <c r="C39" s="15" t="s">
        <v>22</v>
      </c>
      <c r="D39" s="15">
        <f>VLOOKUP(C39,Szorzótábla!$A$1:$B$11,2,FALSE)</f>
        <v>220</v>
      </c>
      <c r="E39" s="17">
        <f t="shared" si="0"/>
        <v>1760</v>
      </c>
      <c r="F39" s="23">
        <v>0</v>
      </c>
      <c r="G39" s="20">
        <v>0</v>
      </c>
      <c r="H39" s="20">
        <v>0</v>
      </c>
      <c r="I39" s="20">
        <v>0</v>
      </c>
      <c r="J39" s="20">
        <v>0</v>
      </c>
      <c r="K39" s="5">
        <f t="shared" si="1"/>
        <v>0</v>
      </c>
    </row>
    <row r="40" spans="1:11" x14ac:dyDescent="0.25">
      <c r="A40" s="25" t="s">
        <v>66</v>
      </c>
      <c r="B40" s="25"/>
      <c r="C40" s="15" t="s">
        <v>18</v>
      </c>
      <c r="D40" s="15">
        <f>VLOOKUP(C40,Szorzótábla!$A$1:$B$11,2,FALSE)</f>
        <v>52</v>
      </c>
      <c r="E40" s="17">
        <f t="shared" si="0"/>
        <v>0</v>
      </c>
      <c r="F40" s="9"/>
      <c r="G40" s="10">
        <v>0</v>
      </c>
      <c r="H40" s="10">
        <v>0</v>
      </c>
      <c r="I40" s="10">
        <v>0</v>
      </c>
      <c r="J40" s="11">
        <v>0</v>
      </c>
      <c r="K40" s="5">
        <f t="shared" si="1"/>
        <v>0</v>
      </c>
    </row>
    <row r="41" spans="1:11" x14ac:dyDescent="0.25">
      <c r="A41" s="15" t="s">
        <v>10</v>
      </c>
      <c r="B41" s="15">
        <f>SUM(B3:B30)</f>
        <v>4017</v>
      </c>
      <c r="C41" s="15"/>
      <c r="D41" s="15"/>
      <c r="E41" s="17">
        <f t="shared" si="0"/>
        <v>0</v>
      </c>
      <c r="F41" s="4" t="s">
        <v>10</v>
      </c>
      <c r="G41" s="4"/>
      <c r="H41" s="4"/>
      <c r="I41" s="4"/>
      <c r="J41" s="4"/>
      <c r="K41" s="5">
        <f>SUM(K3:K39)</f>
        <v>0</v>
      </c>
    </row>
    <row r="43" spans="1:11" x14ac:dyDescent="0.25">
      <c r="F43" s="30"/>
    </row>
  </sheetData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Szorzótábla!$A$1:$A$11</xm:f>
          </x14:formula1>
          <xm:sqref>C3:C40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41"/>
  <sheetViews>
    <sheetView windowProtection="1" topLeftCell="D1" workbookViewId="0">
      <selection activeCell="M17" sqref="M17"/>
    </sheetView>
  </sheetViews>
  <sheetFormatPr defaultRowHeight="15" x14ac:dyDescent="0.25"/>
  <cols>
    <col min="1" max="1" width="46.5703125" style="2" customWidth="1"/>
    <col min="2" max="2" width="15.7109375" style="2" customWidth="1"/>
    <col min="3" max="3" width="26.140625" style="2" customWidth="1"/>
    <col min="4" max="4" width="12.28515625" style="2" customWidth="1"/>
    <col min="5" max="5" width="13.5703125" style="18" customWidth="1"/>
    <col min="6" max="6" width="13.7109375" style="14" customWidth="1"/>
    <col min="7" max="7" width="11.28515625" style="14" customWidth="1"/>
    <col min="8" max="8" width="11.5703125" style="14" customWidth="1"/>
    <col min="9" max="9" width="11.85546875" style="14" customWidth="1"/>
    <col min="10" max="10" width="12.85546875" style="14" customWidth="1"/>
    <col min="11" max="11" width="11.7109375" style="14" customWidth="1"/>
    <col min="12" max="16384" width="9.140625" style="14"/>
  </cols>
  <sheetData>
    <row r="1" spans="1:26" s="1" customFormat="1" ht="57" customHeight="1" x14ac:dyDescent="0.25">
      <c r="A1" s="7" t="s">
        <v>91</v>
      </c>
      <c r="B1" s="13" t="s">
        <v>26</v>
      </c>
      <c r="C1" s="13" t="s">
        <v>13</v>
      </c>
      <c r="D1" s="13" t="s">
        <v>13</v>
      </c>
      <c r="E1" s="16" t="s">
        <v>15</v>
      </c>
      <c r="F1" s="7" t="s">
        <v>0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Z1" s="14"/>
    </row>
    <row r="2" spans="1:26" s="6" customFormat="1" x14ac:dyDescent="0.25">
      <c r="A2" s="7" t="s">
        <v>6</v>
      </c>
      <c r="B2" s="13" t="s">
        <v>12</v>
      </c>
      <c r="C2" s="13" t="s">
        <v>25</v>
      </c>
      <c r="D2" s="13" t="s">
        <v>14</v>
      </c>
      <c r="E2" s="16" t="s">
        <v>7</v>
      </c>
      <c r="F2" s="8" t="s">
        <v>8</v>
      </c>
      <c r="G2" s="8" t="s">
        <v>8</v>
      </c>
      <c r="H2" s="8" t="s">
        <v>8</v>
      </c>
      <c r="I2" s="8" t="s">
        <v>8</v>
      </c>
      <c r="J2" s="8" t="s">
        <v>8</v>
      </c>
      <c r="K2" s="8" t="s">
        <v>9</v>
      </c>
      <c r="Z2" s="14"/>
    </row>
    <row r="3" spans="1:26" x14ac:dyDescent="0.25">
      <c r="A3" s="15" t="s">
        <v>29</v>
      </c>
      <c r="B3" s="15">
        <f>1416+1923</f>
        <v>3339</v>
      </c>
      <c r="C3" s="15" t="s">
        <v>22</v>
      </c>
      <c r="D3" s="15">
        <f>VLOOKUP(C3,Szorzótábla!$A$1:$B$11,2,FALSE)</f>
        <v>220</v>
      </c>
      <c r="E3" s="17">
        <f>B3*D3</f>
        <v>734580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5">
        <f>E3*(F3+G3/30+H3/90+I3/180+J3/365)</f>
        <v>0</v>
      </c>
    </row>
    <row r="4" spans="1:26" x14ac:dyDescent="0.25">
      <c r="A4" s="15" t="s">
        <v>30</v>
      </c>
      <c r="B4" s="15">
        <v>0</v>
      </c>
      <c r="C4" s="15" t="s">
        <v>16</v>
      </c>
      <c r="D4" s="15">
        <f>VLOOKUP(C4,Szorzótábla!$A$1:$B$11,2,FALSE)</f>
        <v>365</v>
      </c>
      <c r="E4" s="17">
        <f t="shared" ref="E4:E41" si="0">B4*D4</f>
        <v>0</v>
      </c>
      <c r="F4" s="20">
        <v>0</v>
      </c>
      <c r="G4" s="20">
        <v>0</v>
      </c>
      <c r="H4" s="20">
        <v>0</v>
      </c>
      <c r="I4" s="20">
        <v>0</v>
      </c>
      <c r="J4" s="21">
        <v>0</v>
      </c>
      <c r="K4" s="5">
        <f t="shared" ref="K4:K40" si="1">E4*(F4+G4/30+H4/90+I4/180+J4/365)</f>
        <v>0</v>
      </c>
    </row>
    <row r="5" spans="1:26" x14ac:dyDescent="0.25">
      <c r="A5" s="15" t="s">
        <v>31</v>
      </c>
      <c r="B5" s="15">
        <f>144+166</f>
        <v>310</v>
      </c>
      <c r="C5" s="15" t="s">
        <v>22</v>
      </c>
      <c r="D5" s="15">
        <f>VLOOKUP(C5,Szorzótábla!$A$1:$B$11,2,FALSE)</f>
        <v>220</v>
      </c>
      <c r="E5" s="17">
        <f t="shared" si="0"/>
        <v>68200</v>
      </c>
      <c r="F5" s="9">
        <v>0</v>
      </c>
      <c r="G5" s="9">
        <v>0</v>
      </c>
      <c r="H5" s="9">
        <v>0</v>
      </c>
      <c r="I5" s="9">
        <v>0</v>
      </c>
      <c r="J5" s="21">
        <v>0</v>
      </c>
      <c r="K5" s="5">
        <f t="shared" si="1"/>
        <v>0</v>
      </c>
    </row>
    <row r="6" spans="1:26" x14ac:dyDescent="0.25">
      <c r="A6" s="15" t="s">
        <v>32</v>
      </c>
      <c r="B6" s="15">
        <f>215+1061</f>
        <v>1276</v>
      </c>
      <c r="C6" s="15" t="s">
        <v>22</v>
      </c>
      <c r="D6" s="15">
        <f>VLOOKUP(C6,Szorzótábla!$A$1:$B$11,2,FALSE)</f>
        <v>220</v>
      </c>
      <c r="E6" s="17">
        <f t="shared" si="0"/>
        <v>280720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5">
        <f t="shared" si="1"/>
        <v>0</v>
      </c>
    </row>
    <row r="7" spans="1:26" x14ac:dyDescent="0.25">
      <c r="A7" s="15" t="s">
        <v>33</v>
      </c>
      <c r="B7" s="15">
        <v>0</v>
      </c>
      <c r="C7" s="15" t="s">
        <v>22</v>
      </c>
      <c r="D7" s="15">
        <f>VLOOKUP(C7,Szorzótábla!$A$1:$B$11,2,FALSE)</f>
        <v>220</v>
      </c>
      <c r="E7" s="17">
        <f t="shared" si="0"/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5">
        <f t="shared" si="1"/>
        <v>0</v>
      </c>
    </row>
    <row r="8" spans="1:26" x14ac:dyDescent="0.25">
      <c r="A8" s="15" t="s">
        <v>34</v>
      </c>
      <c r="B8" s="15">
        <f>109+269</f>
        <v>378</v>
      </c>
      <c r="C8" s="15" t="s">
        <v>22</v>
      </c>
      <c r="D8" s="15">
        <f>VLOOKUP(C8,Szorzótábla!$A$1:$B$11,2,FALSE)</f>
        <v>220</v>
      </c>
      <c r="E8" s="17">
        <f t="shared" si="0"/>
        <v>83160</v>
      </c>
      <c r="F8" s="9">
        <v>0</v>
      </c>
      <c r="G8" s="9">
        <v>0</v>
      </c>
      <c r="H8" s="9">
        <v>0</v>
      </c>
      <c r="I8" s="9">
        <v>0</v>
      </c>
      <c r="J8" s="21">
        <v>0</v>
      </c>
      <c r="K8" s="5">
        <f t="shared" si="1"/>
        <v>0</v>
      </c>
    </row>
    <row r="9" spans="1:26" ht="16.5" customHeight="1" x14ac:dyDescent="0.25">
      <c r="A9" s="15" t="s">
        <v>35</v>
      </c>
      <c r="B9" s="15">
        <f>426+277</f>
        <v>703</v>
      </c>
      <c r="C9" s="15" t="s">
        <v>22</v>
      </c>
      <c r="D9" s="15">
        <f>VLOOKUP(C9,Szorzótábla!$A$1:$B$11,2,FALSE)</f>
        <v>220</v>
      </c>
      <c r="E9" s="17">
        <f t="shared" si="0"/>
        <v>154660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5">
        <f t="shared" si="1"/>
        <v>0</v>
      </c>
    </row>
    <row r="10" spans="1:26" x14ac:dyDescent="0.25">
      <c r="A10" s="15" t="s">
        <v>36</v>
      </c>
      <c r="B10" s="15">
        <f>127+398</f>
        <v>525</v>
      </c>
      <c r="C10" s="15" t="s">
        <v>22</v>
      </c>
      <c r="D10" s="15">
        <f>VLOOKUP(C10,Szorzótábla!$A$1:$B$11,2,FALSE)</f>
        <v>220</v>
      </c>
      <c r="E10" s="17">
        <f t="shared" si="0"/>
        <v>115500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5">
        <f t="shared" si="1"/>
        <v>0</v>
      </c>
    </row>
    <row r="11" spans="1:26" ht="14.25" customHeight="1" x14ac:dyDescent="0.25">
      <c r="A11" s="15" t="s">
        <v>37</v>
      </c>
      <c r="B11" s="15">
        <f>1913+926</f>
        <v>2839</v>
      </c>
      <c r="C11" s="15" t="s">
        <v>22</v>
      </c>
      <c r="D11" s="15">
        <f>VLOOKUP(C11,Szorzótábla!$A$1:$B$11,2,FALSE)</f>
        <v>220</v>
      </c>
      <c r="E11" s="17">
        <f t="shared" si="0"/>
        <v>624580</v>
      </c>
      <c r="F11" s="9">
        <v>0</v>
      </c>
      <c r="G11" s="9">
        <v>0</v>
      </c>
      <c r="H11" s="9">
        <v>0</v>
      </c>
      <c r="I11" s="9">
        <v>0</v>
      </c>
      <c r="J11" s="21">
        <v>0</v>
      </c>
      <c r="K11" s="5">
        <f t="shared" si="1"/>
        <v>0</v>
      </c>
    </row>
    <row r="12" spans="1:26" x14ac:dyDescent="0.25">
      <c r="A12" s="15" t="s">
        <v>38</v>
      </c>
      <c r="B12" s="15">
        <f>807+641+264</f>
        <v>1712</v>
      </c>
      <c r="C12" s="15" t="s">
        <v>22</v>
      </c>
      <c r="D12" s="15">
        <f>VLOOKUP(C12,Szorzótábla!$A$1:$B$11,2,FALSE)</f>
        <v>220</v>
      </c>
      <c r="E12" s="17">
        <f t="shared" si="0"/>
        <v>376640</v>
      </c>
      <c r="F12" s="9">
        <v>0</v>
      </c>
      <c r="G12" s="9">
        <v>0</v>
      </c>
      <c r="H12" s="9">
        <v>0</v>
      </c>
      <c r="I12" s="9">
        <v>0</v>
      </c>
      <c r="J12" s="21">
        <v>0</v>
      </c>
      <c r="K12" s="5">
        <f t="shared" si="1"/>
        <v>0</v>
      </c>
    </row>
    <row r="13" spans="1:26" x14ac:dyDescent="0.25">
      <c r="A13" s="15" t="s">
        <v>39</v>
      </c>
      <c r="B13" s="15">
        <v>488</v>
      </c>
      <c r="C13" s="15" t="s">
        <v>16</v>
      </c>
      <c r="D13" s="15">
        <f>VLOOKUP(C13,Szorzótábla!$A$1:$B$11,2,FALSE)</f>
        <v>365</v>
      </c>
      <c r="E13" s="17">
        <f t="shared" si="0"/>
        <v>178120</v>
      </c>
      <c r="F13" s="23">
        <v>0</v>
      </c>
      <c r="G13" s="23">
        <v>0</v>
      </c>
      <c r="H13" s="21">
        <v>0</v>
      </c>
      <c r="I13" s="23">
        <v>0</v>
      </c>
      <c r="J13" s="23">
        <v>0</v>
      </c>
      <c r="K13" s="5">
        <f t="shared" si="1"/>
        <v>0</v>
      </c>
    </row>
    <row r="14" spans="1:26" x14ac:dyDescent="0.25">
      <c r="A14" s="15" t="s">
        <v>40</v>
      </c>
      <c r="B14" s="15">
        <f>40+299</f>
        <v>339</v>
      </c>
      <c r="C14" s="15" t="s">
        <v>22</v>
      </c>
      <c r="D14" s="15">
        <f>VLOOKUP(C14,Szorzótábla!$A$1:$B$11,2,FALSE)</f>
        <v>220</v>
      </c>
      <c r="E14" s="17">
        <f t="shared" si="0"/>
        <v>74580</v>
      </c>
      <c r="F14" s="9">
        <v>0</v>
      </c>
      <c r="G14" s="9">
        <v>0</v>
      </c>
      <c r="H14" s="9">
        <v>0</v>
      </c>
      <c r="I14" s="9">
        <v>0</v>
      </c>
      <c r="J14" s="21">
        <v>0</v>
      </c>
      <c r="K14" s="5">
        <f t="shared" si="1"/>
        <v>0</v>
      </c>
    </row>
    <row r="15" spans="1:26" x14ac:dyDescent="0.25">
      <c r="A15" s="15" t="s">
        <v>41</v>
      </c>
      <c r="B15" s="15">
        <v>0</v>
      </c>
      <c r="C15" s="15" t="s">
        <v>17</v>
      </c>
      <c r="D15" s="15">
        <f>VLOOKUP(C15,Szorzótábla!$A$1:$B$11,2,FALSE)</f>
        <v>260</v>
      </c>
      <c r="E15" s="17">
        <f t="shared" si="0"/>
        <v>0</v>
      </c>
      <c r="F15" s="20">
        <v>0</v>
      </c>
      <c r="G15" s="20">
        <v>0</v>
      </c>
      <c r="H15" s="20">
        <v>0</v>
      </c>
      <c r="I15" s="20">
        <v>0</v>
      </c>
      <c r="J15" s="21">
        <v>0</v>
      </c>
      <c r="K15" s="5">
        <f t="shared" si="1"/>
        <v>0</v>
      </c>
    </row>
    <row r="16" spans="1:26" x14ac:dyDescent="0.25">
      <c r="A16" s="15" t="s">
        <v>42</v>
      </c>
      <c r="B16" s="15">
        <v>0</v>
      </c>
      <c r="C16" s="15" t="s">
        <v>16</v>
      </c>
      <c r="D16" s="15">
        <f>VLOOKUP(C16,Szorzótábla!$A$1:$B$11,2,FALSE)</f>
        <v>365</v>
      </c>
      <c r="E16" s="17">
        <f t="shared" si="0"/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5">
        <f t="shared" si="1"/>
        <v>0</v>
      </c>
    </row>
    <row r="17" spans="1:11" ht="45" x14ac:dyDescent="0.25">
      <c r="A17" s="15" t="s">
        <v>43</v>
      </c>
      <c r="B17" s="15">
        <v>0</v>
      </c>
      <c r="C17" s="15" t="s">
        <v>16</v>
      </c>
      <c r="D17" s="15">
        <f>VLOOKUP(C17,Szorzótábla!$A$1:$B$11,2,FALSE)</f>
        <v>365</v>
      </c>
      <c r="E17" s="17">
        <f t="shared" si="0"/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5">
        <f t="shared" si="1"/>
        <v>0</v>
      </c>
    </row>
    <row r="18" spans="1:11" x14ac:dyDescent="0.25">
      <c r="A18" s="15" t="s">
        <v>44</v>
      </c>
      <c r="B18" s="15">
        <v>0</v>
      </c>
      <c r="C18" s="15" t="s">
        <v>16</v>
      </c>
      <c r="D18" s="15">
        <f>VLOOKUP(C18,Szorzótábla!$A$1:$B$11,2,FALSE)</f>
        <v>365</v>
      </c>
      <c r="E18" s="17">
        <f t="shared" si="0"/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5">
        <f t="shared" si="1"/>
        <v>0</v>
      </c>
    </row>
    <row r="19" spans="1:11" x14ac:dyDescent="0.25">
      <c r="A19" s="15" t="s">
        <v>45</v>
      </c>
      <c r="B19" s="15">
        <v>0</v>
      </c>
      <c r="C19" s="15" t="s">
        <v>16</v>
      </c>
      <c r="D19" s="15">
        <f>VLOOKUP(C19,Szorzótábla!$A$1:$B$11,2,FALSE)</f>
        <v>365</v>
      </c>
      <c r="E19" s="17">
        <f t="shared" si="0"/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5">
        <f t="shared" si="1"/>
        <v>0</v>
      </c>
    </row>
    <row r="20" spans="1:11" x14ac:dyDescent="0.25">
      <c r="A20" s="15" t="s">
        <v>46</v>
      </c>
      <c r="B20" s="15">
        <v>0</v>
      </c>
      <c r="C20" s="15" t="s">
        <v>16</v>
      </c>
      <c r="D20" s="15">
        <f>VLOOKUP(C20,Szorzótábla!$A$1:$B$11,2,FALSE)</f>
        <v>365</v>
      </c>
      <c r="E20" s="17">
        <f t="shared" si="0"/>
        <v>0</v>
      </c>
      <c r="F20" s="20">
        <v>0</v>
      </c>
      <c r="G20" s="20">
        <v>0</v>
      </c>
      <c r="H20" s="20">
        <v>0</v>
      </c>
      <c r="I20" s="20">
        <v>0</v>
      </c>
      <c r="J20" s="21">
        <v>0</v>
      </c>
      <c r="K20" s="5">
        <f t="shared" si="1"/>
        <v>0</v>
      </c>
    </row>
    <row r="21" spans="1:11" x14ac:dyDescent="0.25">
      <c r="A21" s="15" t="s">
        <v>47</v>
      </c>
      <c r="B21" s="15">
        <v>0</v>
      </c>
      <c r="C21" s="15" t="s">
        <v>27</v>
      </c>
      <c r="D21" s="15">
        <f>VLOOKUP(C21,Szorzótábla!$A$1:$B$11,2,FALSE)</f>
        <v>1300</v>
      </c>
      <c r="E21" s="17">
        <f t="shared" si="0"/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5">
        <f t="shared" si="1"/>
        <v>0</v>
      </c>
    </row>
    <row r="22" spans="1:11" x14ac:dyDescent="0.25">
      <c r="A22" s="15" t="s">
        <v>48</v>
      </c>
      <c r="B22" s="15">
        <v>0</v>
      </c>
      <c r="C22" s="15" t="s">
        <v>16</v>
      </c>
      <c r="D22" s="15">
        <f>VLOOKUP(C22,Szorzótábla!$A$1:$B$11,2,FALSE)</f>
        <v>365</v>
      </c>
      <c r="E22" s="17">
        <f t="shared" si="0"/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5">
        <f t="shared" si="1"/>
        <v>0</v>
      </c>
    </row>
    <row r="23" spans="1:11" x14ac:dyDescent="0.25">
      <c r="A23" s="15" t="s">
        <v>49</v>
      </c>
      <c r="B23" s="15">
        <v>0</v>
      </c>
      <c r="C23" s="15" t="s">
        <v>16</v>
      </c>
      <c r="D23" s="15">
        <f>VLOOKUP(C23,Szorzótábla!$A$1:$B$11,2,FALSE)</f>
        <v>365</v>
      </c>
      <c r="E23" s="17">
        <f t="shared" si="0"/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5">
        <f t="shared" si="1"/>
        <v>0</v>
      </c>
    </row>
    <row r="24" spans="1:11" ht="30" x14ac:dyDescent="0.25">
      <c r="A24" s="15" t="s">
        <v>50</v>
      </c>
      <c r="B24" s="15">
        <v>0</v>
      </c>
      <c r="C24" s="15" t="s">
        <v>16</v>
      </c>
      <c r="D24" s="15">
        <f>VLOOKUP(C24,Szorzótábla!$A$1:$B$11,2,FALSE)</f>
        <v>365</v>
      </c>
      <c r="E24" s="17">
        <f t="shared" si="0"/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5">
        <f t="shared" si="1"/>
        <v>0</v>
      </c>
    </row>
    <row r="25" spans="1:11" x14ac:dyDescent="0.25">
      <c r="A25" s="15" t="s">
        <v>51</v>
      </c>
      <c r="B25" s="15">
        <v>0</v>
      </c>
      <c r="C25" s="15" t="s">
        <v>17</v>
      </c>
      <c r="D25" s="15">
        <f>VLOOKUP(C25,Szorzótábla!$A$1:$B$11,2,FALSE)</f>
        <v>260</v>
      </c>
      <c r="E25" s="17">
        <f t="shared" si="0"/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5">
        <f t="shared" si="1"/>
        <v>0</v>
      </c>
    </row>
    <row r="26" spans="1:11" x14ac:dyDescent="0.25">
      <c r="A26" s="15" t="s">
        <v>52</v>
      </c>
      <c r="B26" s="15">
        <v>0</v>
      </c>
      <c r="C26" s="15" t="s">
        <v>16</v>
      </c>
      <c r="D26" s="15">
        <f>VLOOKUP(C26,Szorzótábla!$A$1:$B$11,2,FALSE)</f>
        <v>365</v>
      </c>
      <c r="E26" s="17">
        <f t="shared" si="0"/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5">
        <f t="shared" si="1"/>
        <v>0</v>
      </c>
    </row>
    <row r="27" spans="1:11" x14ac:dyDescent="0.25">
      <c r="A27" s="15" t="s">
        <v>53</v>
      </c>
      <c r="B27" s="15">
        <v>859</v>
      </c>
      <c r="C27" s="15" t="s">
        <v>18</v>
      </c>
      <c r="D27" s="15">
        <f>VLOOKUP(C27,Szorzótábla!$A$1:$B$11,2,FALSE)</f>
        <v>52</v>
      </c>
      <c r="E27" s="17">
        <f t="shared" si="0"/>
        <v>44668</v>
      </c>
      <c r="F27" s="23">
        <v>0</v>
      </c>
      <c r="G27" s="20">
        <v>0</v>
      </c>
      <c r="H27" s="20">
        <v>0</v>
      </c>
      <c r="I27" s="20">
        <v>0</v>
      </c>
      <c r="J27" s="21">
        <v>0</v>
      </c>
      <c r="K27" s="5">
        <f t="shared" si="1"/>
        <v>0</v>
      </c>
    </row>
    <row r="28" spans="1:11" ht="30" x14ac:dyDescent="0.25">
      <c r="A28" s="15" t="s">
        <v>54</v>
      </c>
      <c r="B28" s="15">
        <v>0</v>
      </c>
      <c r="C28" s="15" t="s">
        <v>16</v>
      </c>
      <c r="D28" s="15">
        <f>VLOOKUP(C28,Szorzótábla!$A$1:$B$11,2,FALSE)</f>
        <v>365</v>
      </c>
      <c r="E28" s="17">
        <f t="shared" si="0"/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5">
        <f t="shared" si="1"/>
        <v>0</v>
      </c>
    </row>
    <row r="29" spans="1:11" x14ac:dyDescent="0.25">
      <c r="A29" s="15" t="s">
        <v>55</v>
      </c>
      <c r="B29" s="15">
        <v>0</v>
      </c>
      <c r="C29" s="15" t="s">
        <v>17</v>
      </c>
      <c r="D29" s="15">
        <f>VLOOKUP(C29,Szorzótábla!$A$1:$B$11,2,FALSE)</f>
        <v>260</v>
      </c>
      <c r="E29" s="17">
        <f t="shared" si="0"/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5">
        <f t="shared" si="1"/>
        <v>0</v>
      </c>
    </row>
    <row r="30" spans="1:11" x14ac:dyDescent="0.25">
      <c r="A30" s="15" t="s">
        <v>56</v>
      </c>
      <c r="B30" s="15">
        <v>0</v>
      </c>
      <c r="C30" s="15" t="s">
        <v>16</v>
      </c>
      <c r="D30" s="15">
        <f>VLOOKUP(C30,Szorzótábla!$A$1:$B$11,2,FALSE)</f>
        <v>365</v>
      </c>
      <c r="E30" s="17">
        <f t="shared" si="0"/>
        <v>0</v>
      </c>
      <c r="F30" s="20">
        <v>0</v>
      </c>
      <c r="G30" s="20">
        <v>0</v>
      </c>
      <c r="H30" s="20">
        <v>0</v>
      </c>
      <c r="I30" s="20">
        <v>0</v>
      </c>
      <c r="J30" s="21">
        <v>0</v>
      </c>
      <c r="K30" s="5">
        <f t="shared" si="1"/>
        <v>0</v>
      </c>
    </row>
    <row r="31" spans="1:11" x14ac:dyDescent="0.25">
      <c r="A31" s="25" t="s">
        <v>57</v>
      </c>
      <c r="B31" s="25">
        <f>150+200</f>
        <v>350</v>
      </c>
      <c r="C31" s="15" t="s">
        <v>21</v>
      </c>
      <c r="D31" s="15">
        <f>VLOOKUP(C31,Szorzótábla!$A$1:$B$11,2,FALSE)</f>
        <v>2</v>
      </c>
      <c r="E31" s="17">
        <f t="shared" si="0"/>
        <v>700</v>
      </c>
      <c r="F31" s="23">
        <v>0</v>
      </c>
      <c r="G31" s="20">
        <v>0</v>
      </c>
      <c r="H31" s="20">
        <v>0</v>
      </c>
      <c r="I31" s="20">
        <v>0</v>
      </c>
      <c r="J31" s="20">
        <v>0</v>
      </c>
      <c r="K31" s="5">
        <f t="shared" si="1"/>
        <v>0</v>
      </c>
    </row>
    <row r="32" spans="1:11" ht="30" x14ac:dyDescent="0.25">
      <c r="A32" s="25" t="s">
        <v>58</v>
      </c>
      <c r="B32" s="25">
        <v>50</v>
      </c>
      <c r="C32" s="15" t="s">
        <v>23</v>
      </c>
      <c r="D32" s="15">
        <f>VLOOKUP(C32,Szorzótábla!$A$1:$B$11,2,FALSE)</f>
        <v>1</v>
      </c>
      <c r="E32" s="17">
        <f t="shared" si="0"/>
        <v>50</v>
      </c>
      <c r="F32" s="23">
        <v>0</v>
      </c>
      <c r="G32" s="20">
        <v>0</v>
      </c>
      <c r="H32" s="20">
        <v>0</v>
      </c>
      <c r="I32" s="20">
        <v>0</v>
      </c>
      <c r="J32" s="20">
        <v>0</v>
      </c>
      <c r="K32" s="5">
        <f t="shared" si="1"/>
        <v>0</v>
      </c>
    </row>
    <row r="33" spans="1:11" x14ac:dyDescent="0.25">
      <c r="A33" s="25" t="s">
        <v>59</v>
      </c>
      <c r="B33" s="25">
        <v>0</v>
      </c>
      <c r="C33" s="15" t="s">
        <v>16</v>
      </c>
      <c r="D33" s="15">
        <f>VLOOKUP(C33,Szorzótábla!$A$1:$B$11,2,FALSE)</f>
        <v>365</v>
      </c>
      <c r="E33" s="17">
        <f t="shared" si="0"/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5">
        <f t="shared" si="1"/>
        <v>0</v>
      </c>
    </row>
    <row r="34" spans="1:11" x14ac:dyDescent="0.25">
      <c r="A34" s="25" t="s">
        <v>60</v>
      </c>
      <c r="B34" s="25">
        <v>0</v>
      </c>
      <c r="C34" s="15" t="s">
        <v>23</v>
      </c>
      <c r="D34" s="15">
        <f>VLOOKUP(C34,Szorzótábla!$A$1:$B$11,2,FALSE)</f>
        <v>1</v>
      </c>
      <c r="E34" s="17">
        <f t="shared" si="0"/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5">
        <f t="shared" si="1"/>
        <v>0</v>
      </c>
    </row>
    <row r="35" spans="1:11" x14ac:dyDescent="0.25">
      <c r="A35" s="25" t="s">
        <v>61</v>
      </c>
      <c r="B35" s="25">
        <v>0</v>
      </c>
      <c r="C35" s="15" t="s">
        <v>19</v>
      </c>
      <c r="D35" s="15">
        <f>VLOOKUP(C35,Szorzótábla!$A$1:$B$11,2,FALSE)</f>
        <v>12</v>
      </c>
      <c r="E35" s="17">
        <f t="shared" si="0"/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5">
        <f t="shared" si="1"/>
        <v>0</v>
      </c>
    </row>
    <row r="36" spans="1:11" x14ac:dyDescent="0.25">
      <c r="A36" s="25" t="s">
        <v>62</v>
      </c>
      <c r="B36" s="25">
        <v>62</v>
      </c>
      <c r="C36" s="15" t="s">
        <v>21</v>
      </c>
      <c r="D36" s="15">
        <f>VLOOKUP(C36,Szorzótábla!$A$1:$B$11,2,FALSE)</f>
        <v>2</v>
      </c>
      <c r="E36" s="17">
        <f t="shared" si="0"/>
        <v>124</v>
      </c>
      <c r="F36" s="9">
        <v>0</v>
      </c>
      <c r="G36" s="20">
        <v>0</v>
      </c>
      <c r="H36" s="20">
        <v>0</v>
      </c>
      <c r="I36" s="20">
        <v>0</v>
      </c>
      <c r="J36" s="20">
        <v>0</v>
      </c>
      <c r="K36" s="5">
        <f t="shared" si="1"/>
        <v>0</v>
      </c>
    </row>
    <row r="37" spans="1:11" ht="30" x14ac:dyDescent="0.25">
      <c r="A37" s="25" t="s">
        <v>63</v>
      </c>
      <c r="B37" s="25">
        <v>375</v>
      </c>
      <c r="C37" s="15" t="s">
        <v>21</v>
      </c>
      <c r="D37" s="15">
        <f>VLOOKUP(C37,Szorzótábla!$A$1:$B$11,2,FALSE)</f>
        <v>2</v>
      </c>
      <c r="E37" s="17">
        <f t="shared" si="0"/>
        <v>750</v>
      </c>
      <c r="F37" s="23">
        <v>0</v>
      </c>
      <c r="G37" s="20">
        <v>0</v>
      </c>
      <c r="H37" s="20">
        <v>0</v>
      </c>
      <c r="I37" s="20">
        <v>0</v>
      </c>
      <c r="J37" s="20">
        <v>0</v>
      </c>
      <c r="K37" s="5">
        <f t="shared" si="1"/>
        <v>0</v>
      </c>
    </row>
    <row r="38" spans="1:11" ht="30" x14ac:dyDescent="0.25">
      <c r="A38" s="25" t="s">
        <v>64</v>
      </c>
      <c r="B38" s="25">
        <v>62</v>
      </c>
      <c r="C38" s="15" t="s">
        <v>21</v>
      </c>
      <c r="D38" s="15">
        <f>VLOOKUP(C38,Szorzótábla!$A$1:$B$11,2,FALSE)</f>
        <v>2</v>
      </c>
      <c r="E38" s="17">
        <f t="shared" si="0"/>
        <v>124</v>
      </c>
      <c r="F38" s="23">
        <v>0</v>
      </c>
      <c r="G38" s="20">
        <v>0</v>
      </c>
      <c r="H38" s="20">
        <v>0</v>
      </c>
      <c r="I38" s="20">
        <v>0</v>
      </c>
      <c r="J38" s="20">
        <v>0</v>
      </c>
      <c r="K38" s="5">
        <f t="shared" si="1"/>
        <v>0</v>
      </c>
    </row>
    <row r="39" spans="1:11" x14ac:dyDescent="0.25">
      <c r="A39" s="25" t="s">
        <v>65</v>
      </c>
      <c r="B39" s="25">
        <v>4</v>
      </c>
      <c r="C39" s="15" t="s">
        <v>22</v>
      </c>
      <c r="D39" s="15">
        <f>VLOOKUP(C39,Szorzótábla!$A$1:$B$11,2,FALSE)</f>
        <v>220</v>
      </c>
      <c r="E39" s="17">
        <f t="shared" si="0"/>
        <v>880</v>
      </c>
      <c r="F39" s="9">
        <v>0</v>
      </c>
      <c r="G39" s="10">
        <v>0</v>
      </c>
      <c r="H39" s="10">
        <v>0</v>
      </c>
      <c r="I39" s="10">
        <v>0</v>
      </c>
      <c r="J39" s="11">
        <v>0</v>
      </c>
      <c r="K39" s="5">
        <f t="shared" si="1"/>
        <v>0</v>
      </c>
    </row>
    <row r="40" spans="1:11" x14ac:dyDescent="0.25">
      <c r="A40" s="25" t="s">
        <v>66</v>
      </c>
      <c r="B40" s="25"/>
      <c r="C40" s="15" t="s">
        <v>18</v>
      </c>
      <c r="D40" s="15">
        <f>VLOOKUP(C40,Szorzótábla!$A$1:$B$11,2,FALSE)</f>
        <v>52</v>
      </c>
      <c r="E40" s="17">
        <f t="shared" si="0"/>
        <v>0</v>
      </c>
      <c r="F40" s="9"/>
      <c r="G40" s="10">
        <v>0</v>
      </c>
      <c r="H40" s="10">
        <v>0</v>
      </c>
      <c r="I40" s="10">
        <v>0</v>
      </c>
      <c r="J40" s="11">
        <v>0</v>
      </c>
      <c r="K40" s="5">
        <f t="shared" si="1"/>
        <v>0</v>
      </c>
    </row>
    <row r="41" spans="1:11" x14ac:dyDescent="0.25">
      <c r="A41" s="15" t="s">
        <v>10</v>
      </c>
      <c r="B41" s="15">
        <f>SUM(B3:B30)</f>
        <v>12768</v>
      </c>
      <c r="C41" s="15"/>
      <c r="D41" s="15"/>
      <c r="E41" s="17">
        <f t="shared" si="0"/>
        <v>0</v>
      </c>
      <c r="F41" s="4" t="s">
        <v>10</v>
      </c>
      <c r="G41" s="4"/>
      <c r="H41" s="4"/>
      <c r="I41" s="4"/>
      <c r="J41" s="4"/>
      <c r="K41" s="5">
        <f>SUM(K3:K39)</f>
        <v>0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Szorzótábla!$A$1:$A$11</xm:f>
          </x14:formula1>
          <xm:sqref>C3:C40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41"/>
  <sheetViews>
    <sheetView windowProtection="1" topLeftCell="D7" zoomScaleNormal="100" workbookViewId="0">
      <selection activeCell="H17" sqref="H17"/>
    </sheetView>
  </sheetViews>
  <sheetFormatPr defaultRowHeight="15" x14ac:dyDescent="0.25"/>
  <cols>
    <col min="1" max="1" width="46.5703125" style="2" customWidth="1"/>
    <col min="2" max="2" width="15.7109375" style="2" customWidth="1"/>
    <col min="3" max="3" width="26.140625" style="2" customWidth="1"/>
    <col min="4" max="4" width="12.28515625" style="2" customWidth="1"/>
    <col min="5" max="5" width="13.5703125" style="18" customWidth="1"/>
    <col min="6" max="6" width="13.7109375" style="14" customWidth="1"/>
    <col min="7" max="7" width="11.28515625" style="14" customWidth="1"/>
    <col min="8" max="8" width="11.5703125" style="14" customWidth="1"/>
    <col min="9" max="9" width="11.85546875" style="14" customWidth="1"/>
    <col min="10" max="10" width="12.85546875" style="14" customWidth="1"/>
    <col min="11" max="11" width="11.7109375" style="14" customWidth="1"/>
    <col min="12" max="16384" width="9.140625" style="14"/>
  </cols>
  <sheetData>
    <row r="1" spans="1:26" s="1" customFormat="1" ht="57" customHeight="1" x14ac:dyDescent="0.25">
      <c r="A1" s="7" t="s">
        <v>75</v>
      </c>
      <c r="B1" s="13" t="s">
        <v>26</v>
      </c>
      <c r="C1" s="13" t="s">
        <v>13</v>
      </c>
      <c r="D1" s="13" t="s">
        <v>13</v>
      </c>
      <c r="E1" s="16" t="s">
        <v>15</v>
      </c>
      <c r="F1" s="7" t="s">
        <v>0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Z1" s="14"/>
    </row>
    <row r="2" spans="1:26" s="6" customFormat="1" x14ac:dyDescent="0.25">
      <c r="A2" s="7" t="s">
        <v>6</v>
      </c>
      <c r="B2" s="13" t="s">
        <v>12</v>
      </c>
      <c r="C2" s="13" t="s">
        <v>25</v>
      </c>
      <c r="D2" s="13" t="s">
        <v>14</v>
      </c>
      <c r="E2" s="16" t="s">
        <v>7</v>
      </c>
      <c r="F2" s="8" t="s">
        <v>8</v>
      </c>
      <c r="G2" s="8" t="s">
        <v>8</v>
      </c>
      <c r="H2" s="8" t="s">
        <v>8</v>
      </c>
      <c r="I2" s="8" t="s">
        <v>8</v>
      </c>
      <c r="J2" s="8" t="s">
        <v>8</v>
      </c>
      <c r="K2" s="8" t="s">
        <v>9</v>
      </c>
      <c r="Z2" s="14"/>
    </row>
    <row r="3" spans="1:26" x14ac:dyDescent="0.25">
      <c r="A3" s="15" t="s">
        <v>29</v>
      </c>
      <c r="B3" s="15">
        <v>976</v>
      </c>
      <c r="C3" s="15" t="s">
        <v>16</v>
      </c>
      <c r="D3" s="15">
        <f>VLOOKUP(C3,Szorzótábla!$A$1:$B$11,2,FALSE)</f>
        <v>365</v>
      </c>
      <c r="E3" s="17">
        <f>B3*D3</f>
        <v>356240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5">
        <f>E3*(F3+G3/30+H3/90+I3/180+J3/365)</f>
        <v>0</v>
      </c>
    </row>
    <row r="4" spans="1:26" x14ac:dyDescent="0.25">
      <c r="A4" s="15" t="s">
        <v>30</v>
      </c>
      <c r="B4" s="15">
        <v>414</v>
      </c>
      <c r="C4" s="15" t="s">
        <v>16</v>
      </c>
      <c r="D4" s="15">
        <f>VLOOKUP(C4,Szorzótábla!$A$1:$B$11,2,FALSE)</f>
        <v>365</v>
      </c>
      <c r="E4" s="17">
        <f t="shared" ref="E4:E41" si="0">B4*D4</f>
        <v>151110</v>
      </c>
      <c r="F4" s="9">
        <v>0</v>
      </c>
      <c r="G4" s="9">
        <v>0</v>
      </c>
      <c r="H4" s="9">
        <v>0</v>
      </c>
      <c r="I4" s="9">
        <v>0</v>
      </c>
      <c r="J4" s="21">
        <v>0</v>
      </c>
      <c r="K4" s="5">
        <f t="shared" ref="K4:K40" si="1">E4*(F4+G4/30+H4/90+I4/180+J4/365)</f>
        <v>0</v>
      </c>
    </row>
    <row r="5" spans="1:26" x14ac:dyDescent="0.25">
      <c r="A5" s="15" t="s">
        <v>31</v>
      </c>
      <c r="B5" s="15">
        <v>303</v>
      </c>
      <c r="C5" s="15" t="s">
        <v>16</v>
      </c>
      <c r="D5" s="15">
        <f>VLOOKUP(C5,Szorzótábla!$A$1:$B$11,2,FALSE)</f>
        <v>365</v>
      </c>
      <c r="E5" s="17">
        <f t="shared" si="0"/>
        <v>110595</v>
      </c>
      <c r="F5" s="9">
        <v>0</v>
      </c>
      <c r="G5" s="9">
        <v>0</v>
      </c>
      <c r="H5" s="9">
        <v>0</v>
      </c>
      <c r="I5" s="9">
        <v>0</v>
      </c>
      <c r="J5" s="21">
        <v>0</v>
      </c>
      <c r="K5" s="5">
        <f t="shared" si="1"/>
        <v>0</v>
      </c>
    </row>
    <row r="6" spans="1:26" x14ac:dyDescent="0.25">
      <c r="A6" s="15" t="s">
        <v>32</v>
      </c>
      <c r="B6" s="15">
        <v>330</v>
      </c>
      <c r="C6" s="15" t="s">
        <v>17</v>
      </c>
      <c r="D6" s="15">
        <f>VLOOKUP(C6,Szorzótábla!$A$1:$B$11,2,FALSE)</f>
        <v>260</v>
      </c>
      <c r="E6" s="17">
        <f t="shared" si="0"/>
        <v>85800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5">
        <f t="shared" si="1"/>
        <v>0</v>
      </c>
    </row>
    <row r="7" spans="1:26" x14ac:dyDescent="0.25">
      <c r="A7" s="15" t="s">
        <v>33</v>
      </c>
      <c r="B7" s="15">
        <v>331</v>
      </c>
      <c r="C7" s="15" t="s">
        <v>16</v>
      </c>
      <c r="D7" s="15">
        <f>VLOOKUP(C7,Szorzótábla!$A$1:$B$11,2,FALSE)</f>
        <v>365</v>
      </c>
      <c r="E7" s="17">
        <f t="shared" si="0"/>
        <v>120815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5">
        <f t="shared" si="1"/>
        <v>0</v>
      </c>
    </row>
    <row r="8" spans="1:26" x14ac:dyDescent="0.25">
      <c r="A8" s="15" t="s">
        <v>34</v>
      </c>
      <c r="B8" s="15">
        <v>0</v>
      </c>
      <c r="C8" s="15" t="s">
        <v>17</v>
      </c>
      <c r="D8" s="15">
        <f>VLOOKUP(C8,Szorzótábla!$A$1:$B$11,2,FALSE)</f>
        <v>260</v>
      </c>
      <c r="E8" s="17">
        <f t="shared" si="0"/>
        <v>0</v>
      </c>
      <c r="F8" s="12">
        <v>0</v>
      </c>
      <c r="G8" s="12">
        <v>0</v>
      </c>
      <c r="H8" s="12">
        <v>0</v>
      </c>
      <c r="I8" s="12">
        <v>0</v>
      </c>
      <c r="J8" s="21">
        <v>0</v>
      </c>
      <c r="K8" s="5">
        <f t="shared" si="1"/>
        <v>0</v>
      </c>
    </row>
    <row r="9" spans="1:26" ht="16.5" customHeight="1" x14ac:dyDescent="0.25">
      <c r="A9" s="15" t="s">
        <v>35</v>
      </c>
      <c r="B9" s="15">
        <v>489</v>
      </c>
      <c r="C9" s="15" t="s">
        <v>16</v>
      </c>
      <c r="D9" s="15">
        <f>VLOOKUP(C9,Szorzótábla!$A$1:$B$11,2,FALSE)</f>
        <v>365</v>
      </c>
      <c r="E9" s="17">
        <f t="shared" si="0"/>
        <v>178485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5">
        <f t="shared" si="1"/>
        <v>0</v>
      </c>
    </row>
    <row r="10" spans="1:26" x14ac:dyDescent="0.25">
      <c r="A10" s="15" t="s">
        <v>36</v>
      </c>
      <c r="B10" s="15">
        <v>248</v>
      </c>
      <c r="C10" s="15" t="s">
        <v>16</v>
      </c>
      <c r="D10" s="15">
        <f>VLOOKUP(C10,Szorzótábla!$A$1:$B$11,2,FALSE)</f>
        <v>365</v>
      </c>
      <c r="E10" s="17">
        <f t="shared" si="0"/>
        <v>90520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5">
        <f t="shared" si="1"/>
        <v>0</v>
      </c>
    </row>
    <row r="11" spans="1:26" ht="14.25" customHeight="1" x14ac:dyDescent="0.25">
      <c r="A11" s="15" t="s">
        <v>37</v>
      </c>
      <c r="B11" s="15">
        <v>98</v>
      </c>
      <c r="C11" s="15" t="s">
        <v>17</v>
      </c>
      <c r="D11" s="15">
        <f>VLOOKUP(C11,Szorzótábla!$A$1:$B$11,2,FALSE)</f>
        <v>260</v>
      </c>
      <c r="E11" s="17">
        <f t="shared" si="0"/>
        <v>25480</v>
      </c>
      <c r="F11" s="9">
        <v>0</v>
      </c>
      <c r="G11" s="9">
        <v>0</v>
      </c>
      <c r="H11" s="9">
        <v>0</v>
      </c>
      <c r="I11" s="9">
        <v>0</v>
      </c>
      <c r="J11" s="21">
        <v>0</v>
      </c>
      <c r="K11" s="5">
        <f t="shared" si="1"/>
        <v>0</v>
      </c>
    </row>
    <row r="12" spans="1:26" x14ac:dyDescent="0.25">
      <c r="A12" s="15" t="s">
        <v>38</v>
      </c>
      <c r="B12" s="15">
        <v>60</v>
      </c>
      <c r="C12" s="15" t="s">
        <v>17</v>
      </c>
      <c r="D12" s="15">
        <f>VLOOKUP(C12,Szorzótábla!$A$1:$B$11,2,FALSE)</f>
        <v>260</v>
      </c>
      <c r="E12" s="17">
        <f t="shared" si="0"/>
        <v>15600</v>
      </c>
      <c r="F12" s="9">
        <v>0</v>
      </c>
      <c r="G12" s="9">
        <v>0</v>
      </c>
      <c r="H12" s="9">
        <v>0</v>
      </c>
      <c r="I12" s="9">
        <v>0</v>
      </c>
      <c r="J12" s="21">
        <v>0</v>
      </c>
      <c r="K12" s="5">
        <f t="shared" si="1"/>
        <v>0</v>
      </c>
    </row>
    <row r="13" spans="1:26" x14ac:dyDescent="0.25">
      <c r="A13" s="15" t="s">
        <v>39</v>
      </c>
      <c r="B13" s="15">
        <v>0</v>
      </c>
      <c r="C13" s="15" t="s">
        <v>16</v>
      </c>
      <c r="D13" s="15">
        <f>VLOOKUP(C13,Szorzótábla!$A$1:$B$11,2,FALSE)</f>
        <v>365</v>
      </c>
      <c r="E13" s="17">
        <f t="shared" si="0"/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5">
        <f t="shared" si="1"/>
        <v>0</v>
      </c>
    </row>
    <row r="14" spans="1:26" x14ac:dyDescent="0.25">
      <c r="A14" s="15" t="s">
        <v>40</v>
      </c>
      <c r="B14" s="15">
        <v>692</v>
      </c>
      <c r="C14" s="15" t="s">
        <v>18</v>
      </c>
      <c r="D14" s="15">
        <f>VLOOKUP(C14,Szorzótábla!$A$1:$B$11,2,FALSE)</f>
        <v>52</v>
      </c>
      <c r="E14" s="17">
        <f t="shared" si="0"/>
        <v>35984</v>
      </c>
      <c r="F14" s="9">
        <v>0</v>
      </c>
      <c r="G14" s="9">
        <v>0</v>
      </c>
      <c r="H14" s="9">
        <v>0</v>
      </c>
      <c r="I14" s="9">
        <v>0</v>
      </c>
      <c r="J14" s="21">
        <v>0</v>
      </c>
      <c r="K14" s="5">
        <f t="shared" si="1"/>
        <v>0</v>
      </c>
    </row>
    <row r="15" spans="1:26" x14ac:dyDescent="0.25">
      <c r="A15" s="15" t="s">
        <v>41</v>
      </c>
      <c r="B15" s="15">
        <v>12</v>
      </c>
      <c r="C15" s="15" t="s">
        <v>17</v>
      </c>
      <c r="D15" s="15">
        <f>VLOOKUP(C15,Szorzótábla!$A$1:$B$11,2,FALSE)</f>
        <v>260</v>
      </c>
      <c r="E15" s="17">
        <f t="shared" si="0"/>
        <v>3120</v>
      </c>
      <c r="F15" s="9">
        <v>0</v>
      </c>
      <c r="G15" s="9">
        <v>0</v>
      </c>
      <c r="H15" s="9">
        <v>0</v>
      </c>
      <c r="I15" s="9">
        <v>0</v>
      </c>
      <c r="J15" s="21">
        <v>0</v>
      </c>
      <c r="K15" s="5">
        <f t="shared" si="1"/>
        <v>0</v>
      </c>
    </row>
    <row r="16" spans="1:26" x14ac:dyDescent="0.25">
      <c r="A16" s="15" t="s">
        <v>42</v>
      </c>
      <c r="B16" s="15">
        <v>607</v>
      </c>
      <c r="C16" s="15" t="s">
        <v>16</v>
      </c>
      <c r="D16" s="15">
        <f>VLOOKUP(C16,Szorzótábla!$A$1:$B$11,2,FALSE)</f>
        <v>365</v>
      </c>
      <c r="E16" s="17">
        <f t="shared" si="0"/>
        <v>221555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5">
        <f t="shared" si="1"/>
        <v>0</v>
      </c>
    </row>
    <row r="17" spans="1:11" ht="45" x14ac:dyDescent="0.25">
      <c r="A17" s="15" t="s">
        <v>43</v>
      </c>
      <c r="B17" s="15">
        <v>12</v>
      </c>
      <c r="C17" s="15" t="s">
        <v>16</v>
      </c>
      <c r="D17" s="15">
        <f>VLOOKUP(C17,Szorzótábla!$A$1:$B$11,2,FALSE)</f>
        <v>365</v>
      </c>
      <c r="E17" s="17">
        <f t="shared" si="0"/>
        <v>4380</v>
      </c>
      <c r="F17" s="9">
        <v>0</v>
      </c>
      <c r="G17" s="9">
        <v>0</v>
      </c>
      <c r="H17" s="21">
        <v>0</v>
      </c>
      <c r="I17" s="9">
        <v>0</v>
      </c>
      <c r="J17" s="9">
        <v>0</v>
      </c>
      <c r="K17" s="5">
        <f t="shared" si="1"/>
        <v>0</v>
      </c>
    </row>
    <row r="18" spans="1:11" x14ac:dyDescent="0.25">
      <c r="A18" s="15" t="s">
        <v>44</v>
      </c>
      <c r="B18" s="15">
        <v>12</v>
      </c>
      <c r="C18" s="15" t="s">
        <v>16</v>
      </c>
      <c r="D18" s="15">
        <f>VLOOKUP(C18,Szorzótábla!$A$1:$B$11,2,FALSE)</f>
        <v>365</v>
      </c>
      <c r="E18" s="17">
        <f t="shared" si="0"/>
        <v>4380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5">
        <f t="shared" si="1"/>
        <v>0</v>
      </c>
    </row>
    <row r="19" spans="1:11" x14ac:dyDescent="0.25">
      <c r="A19" s="15" t="s">
        <v>45</v>
      </c>
      <c r="B19" s="15">
        <v>27</v>
      </c>
      <c r="C19" s="15" t="s">
        <v>16</v>
      </c>
      <c r="D19" s="15">
        <f>VLOOKUP(C19,Szorzótábla!$A$1:$B$11,2,FALSE)</f>
        <v>365</v>
      </c>
      <c r="E19" s="17">
        <f t="shared" si="0"/>
        <v>9855</v>
      </c>
      <c r="F19" s="9">
        <v>0</v>
      </c>
      <c r="G19" s="12">
        <v>0</v>
      </c>
      <c r="H19" s="12">
        <v>0</v>
      </c>
      <c r="I19" s="12">
        <v>0</v>
      </c>
      <c r="J19" s="12">
        <v>0</v>
      </c>
      <c r="K19" s="5">
        <f t="shared" si="1"/>
        <v>0</v>
      </c>
    </row>
    <row r="20" spans="1:11" x14ac:dyDescent="0.25">
      <c r="A20" s="15" t="s">
        <v>46</v>
      </c>
      <c r="B20" s="15">
        <v>27</v>
      </c>
      <c r="C20" s="15" t="s">
        <v>16</v>
      </c>
      <c r="D20" s="15">
        <f>VLOOKUP(C20,Szorzótábla!$A$1:$B$11,2,FALSE)</f>
        <v>365</v>
      </c>
      <c r="E20" s="17">
        <f t="shared" si="0"/>
        <v>9855</v>
      </c>
      <c r="F20" s="9">
        <v>0</v>
      </c>
      <c r="G20" s="9">
        <v>0</v>
      </c>
      <c r="H20" s="9">
        <v>0</v>
      </c>
      <c r="I20" s="9">
        <v>0</v>
      </c>
      <c r="J20" s="21">
        <v>0</v>
      </c>
      <c r="K20" s="5">
        <f t="shared" si="1"/>
        <v>0</v>
      </c>
    </row>
    <row r="21" spans="1:11" x14ac:dyDescent="0.25">
      <c r="A21" s="15" t="s">
        <v>47</v>
      </c>
      <c r="B21" s="15">
        <v>27</v>
      </c>
      <c r="C21" s="15" t="s">
        <v>27</v>
      </c>
      <c r="D21" s="15">
        <f>VLOOKUP(C21,Szorzótábla!$A$1:$B$11,2,FALSE)</f>
        <v>1300</v>
      </c>
      <c r="E21" s="17">
        <f t="shared" si="0"/>
        <v>35100</v>
      </c>
      <c r="F21" s="9">
        <v>0</v>
      </c>
      <c r="G21" s="12">
        <v>0</v>
      </c>
      <c r="H21" s="12">
        <v>0</v>
      </c>
      <c r="I21" s="12">
        <v>0</v>
      </c>
      <c r="J21" s="12">
        <v>0</v>
      </c>
      <c r="K21" s="5">
        <f t="shared" si="1"/>
        <v>0</v>
      </c>
    </row>
    <row r="22" spans="1:11" x14ac:dyDescent="0.25">
      <c r="A22" s="15" t="s">
        <v>48</v>
      </c>
      <c r="B22" s="15">
        <v>50</v>
      </c>
      <c r="C22" s="15" t="s">
        <v>16</v>
      </c>
      <c r="D22" s="15">
        <f>VLOOKUP(C22,Szorzótábla!$A$1:$B$11,2,FALSE)</f>
        <v>365</v>
      </c>
      <c r="E22" s="17">
        <f t="shared" si="0"/>
        <v>18250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5">
        <f t="shared" si="1"/>
        <v>0</v>
      </c>
    </row>
    <row r="23" spans="1:11" x14ac:dyDescent="0.25">
      <c r="A23" s="15" t="s">
        <v>49</v>
      </c>
      <c r="B23" s="15">
        <v>382</v>
      </c>
      <c r="C23" s="15" t="s">
        <v>16</v>
      </c>
      <c r="D23" s="15">
        <f>VLOOKUP(C23,Szorzótábla!$A$1:$B$11,2,FALSE)</f>
        <v>365</v>
      </c>
      <c r="E23" s="17">
        <f t="shared" si="0"/>
        <v>139430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5">
        <f t="shared" si="1"/>
        <v>0</v>
      </c>
    </row>
    <row r="24" spans="1:11" ht="30" x14ac:dyDescent="0.25">
      <c r="A24" s="15" t="s">
        <v>50</v>
      </c>
      <c r="B24" s="15">
        <v>0</v>
      </c>
      <c r="C24" s="15" t="s">
        <v>16</v>
      </c>
      <c r="D24" s="15">
        <f>VLOOKUP(C24,Szorzótábla!$A$1:$B$11,2,FALSE)</f>
        <v>365</v>
      </c>
      <c r="E24" s="17">
        <f t="shared" si="0"/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5">
        <f t="shared" si="1"/>
        <v>0</v>
      </c>
    </row>
    <row r="25" spans="1:11" x14ac:dyDescent="0.25">
      <c r="A25" s="15" t="s">
        <v>51</v>
      </c>
      <c r="B25" s="15">
        <v>125</v>
      </c>
      <c r="C25" s="15" t="s">
        <v>17</v>
      </c>
      <c r="D25" s="15">
        <f>VLOOKUP(C25,Szorzótábla!$A$1:$B$11,2,FALSE)</f>
        <v>260</v>
      </c>
      <c r="E25" s="17">
        <f t="shared" si="0"/>
        <v>32500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5">
        <f t="shared" si="1"/>
        <v>0</v>
      </c>
    </row>
    <row r="26" spans="1:11" x14ac:dyDescent="0.25">
      <c r="A26" s="15" t="s">
        <v>52</v>
      </c>
      <c r="B26" s="15">
        <v>0</v>
      </c>
      <c r="C26" s="15" t="s">
        <v>16</v>
      </c>
      <c r="D26" s="15">
        <f>VLOOKUP(C26,Szorzótábla!$A$1:$B$11,2,FALSE)</f>
        <v>365</v>
      </c>
      <c r="E26" s="17">
        <f t="shared" si="0"/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5">
        <f t="shared" si="1"/>
        <v>0</v>
      </c>
    </row>
    <row r="27" spans="1:11" x14ac:dyDescent="0.25">
      <c r="A27" s="15" t="s">
        <v>53</v>
      </c>
      <c r="B27" s="15">
        <v>386</v>
      </c>
      <c r="C27" s="15" t="s">
        <v>18</v>
      </c>
      <c r="D27" s="15">
        <f>VLOOKUP(C27,Szorzótábla!$A$1:$B$11,2,FALSE)</f>
        <v>52</v>
      </c>
      <c r="E27" s="17">
        <f t="shared" si="0"/>
        <v>20072</v>
      </c>
      <c r="F27" s="9">
        <v>0</v>
      </c>
      <c r="G27" s="12">
        <v>0</v>
      </c>
      <c r="H27" s="12">
        <v>0</v>
      </c>
      <c r="I27" s="12">
        <v>0</v>
      </c>
      <c r="J27" s="21">
        <v>0</v>
      </c>
      <c r="K27" s="5">
        <f t="shared" si="1"/>
        <v>0</v>
      </c>
    </row>
    <row r="28" spans="1:11" ht="30" x14ac:dyDescent="0.25">
      <c r="A28" s="15" t="s">
        <v>54</v>
      </c>
      <c r="B28" s="15">
        <v>33</v>
      </c>
      <c r="C28" s="15" t="s">
        <v>16</v>
      </c>
      <c r="D28" s="15">
        <f>VLOOKUP(C28,Szorzótábla!$A$1:$B$11,2,FALSE)</f>
        <v>365</v>
      </c>
      <c r="E28" s="17">
        <f t="shared" si="0"/>
        <v>12045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5">
        <f t="shared" si="1"/>
        <v>0</v>
      </c>
    </row>
    <row r="29" spans="1:11" x14ac:dyDescent="0.25">
      <c r="A29" s="15" t="s">
        <v>55</v>
      </c>
      <c r="B29" s="15">
        <v>0</v>
      </c>
      <c r="C29" s="15" t="s">
        <v>17</v>
      </c>
      <c r="D29" s="15">
        <f>VLOOKUP(C29,Szorzótábla!$A$1:$B$11,2,FALSE)</f>
        <v>260</v>
      </c>
      <c r="E29" s="17">
        <f t="shared" si="0"/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5">
        <f t="shared" si="1"/>
        <v>0</v>
      </c>
    </row>
    <row r="30" spans="1:11" x14ac:dyDescent="0.25">
      <c r="A30" s="15" t="s">
        <v>56</v>
      </c>
      <c r="B30" s="15">
        <v>0</v>
      </c>
      <c r="C30" s="15" t="s">
        <v>16</v>
      </c>
      <c r="D30" s="15">
        <f>VLOOKUP(C30,Szorzótábla!$A$1:$B$11,2,FALSE)</f>
        <v>365</v>
      </c>
      <c r="E30" s="17">
        <f t="shared" si="0"/>
        <v>0</v>
      </c>
      <c r="F30" s="12">
        <v>0</v>
      </c>
      <c r="G30" s="12">
        <v>0</v>
      </c>
      <c r="H30" s="12">
        <v>0</v>
      </c>
      <c r="I30" s="12">
        <v>0</v>
      </c>
      <c r="J30" s="21">
        <v>0</v>
      </c>
      <c r="K30" s="5">
        <f t="shared" si="1"/>
        <v>0</v>
      </c>
    </row>
    <row r="31" spans="1:11" x14ac:dyDescent="0.25">
      <c r="A31" s="25" t="s">
        <v>57</v>
      </c>
      <c r="B31" s="25">
        <v>10</v>
      </c>
      <c r="C31" s="15" t="s">
        <v>21</v>
      </c>
      <c r="D31" s="15">
        <f>VLOOKUP(C31,Szorzótábla!$A$1:$B$11,2,FALSE)</f>
        <v>2</v>
      </c>
      <c r="E31" s="17">
        <f t="shared" si="0"/>
        <v>20</v>
      </c>
      <c r="F31" s="9">
        <v>0</v>
      </c>
      <c r="G31" s="4">
        <v>0</v>
      </c>
      <c r="H31" s="4">
        <v>0</v>
      </c>
      <c r="I31" s="4">
        <v>0</v>
      </c>
      <c r="J31" s="4">
        <v>0</v>
      </c>
      <c r="K31" s="5">
        <f t="shared" si="1"/>
        <v>0</v>
      </c>
    </row>
    <row r="32" spans="1:11" ht="30" x14ac:dyDescent="0.25">
      <c r="A32" s="25" t="s">
        <v>58</v>
      </c>
      <c r="B32" s="25">
        <v>0</v>
      </c>
      <c r="C32" s="15" t="s">
        <v>23</v>
      </c>
      <c r="D32" s="15">
        <f>VLOOKUP(C32,Szorzótábla!$A$1:$B$11,2,FALSE)</f>
        <v>1</v>
      </c>
      <c r="E32" s="17">
        <f t="shared" si="0"/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5">
        <f t="shared" si="1"/>
        <v>0</v>
      </c>
    </row>
    <row r="33" spans="1:11" x14ac:dyDescent="0.25">
      <c r="A33" s="25" t="s">
        <v>59</v>
      </c>
      <c r="B33" s="25">
        <v>50</v>
      </c>
      <c r="C33" s="15" t="s">
        <v>16</v>
      </c>
      <c r="D33" s="15">
        <f>VLOOKUP(C33,Szorzótábla!$A$1:$B$11,2,FALSE)</f>
        <v>365</v>
      </c>
      <c r="E33" s="17">
        <f t="shared" si="0"/>
        <v>18250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5">
        <f t="shared" si="1"/>
        <v>0</v>
      </c>
    </row>
    <row r="34" spans="1:11" x14ac:dyDescent="0.25">
      <c r="A34" s="25" t="s">
        <v>60</v>
      </c>
      <c r="B34" s="25">
        <v>1000</v>
      </c>
      <c r="C34" s="15" t="s">
        <v>23</v>
      </c>
      <c r="D34" s="15">
        <f>VLOOKUP(C34,Szorzótábla!$A$1:$B$11,2,FALSE)</f>
        <v>1</v>
      </c>
      <c r="E34" s="17">
        <f t="shared" si="0"/>
        <v>1000</v>
      </c>
      <c r="F34" s="9">
        <v>0</v>
      </c>
      <c r="G34" s="10">
        <v>0</v>
      </c>
      <c r="H34" s="10">
        <v>0</v>
      </c>
      <c r="I34" s="10">
        <v>0</v>
      </c>
      <c r="J34" s="10">
        <v>0</v>
      </c>
      <c r="K34" s="5">
        <f t="shared" si="1"/>
        <v>0</v>
      </c>
    </row>
    <row r="35" spans="1:11" x14ac:dyDescent="0.25">
      <c r="A35" s="25" t="s">
        <v>61</v>
      </c>
      <c r="B35" s="25">
        <v>591</v>
      </c>
      <c r="C35" s="15" t="s">
        <v>19</v>
      </c>
      <c r="D35" s="15">
        <f>VLOOKUP(C35,Szorzótábla!$A$1:$B$11,2,FALSE)</f>
        <v>12</v>
      </c>
      <c r="E35" s="17">
        <f t="shared" si="0"/>
        <v>7092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5">
        <f t="shared" si="1"/>
        <v>0</v>
      </c>
    </row>
    <row r="36" spans="1:11" x14ac:dyDescent="0.25">
      <c r="A36" s="25" t="s">
        <v>62</v>
      </c>
      <c r="B36" s="25">
        <v>90</v>
      </c>
      <c r="C36" s="15" t="s">
        <v>19</v>
      </c>
      <c r="D36" s="15">
        <f>VLOOKUP(C36,Szorzótábla!$A$1:$B$11,2,FALSE)</f>
        <v>12</v>
      </c>
      <c r="E36" s="17">
        <f t="shared" si="0"/>
        <v>1080</v>
      </c>
      <c r="F36" s="23">
        <v>0</v>
      </c>
      <c r="G36" s="12">
        <v>0</v>
      </c>
      <c r="H36" s="12">
        <v>0</v>
      </c>
      <c r="I36" s="12">
        <v>0</v>
      </c>
      <c r="J36" s="12">
        <v>0</v>
      </c>
      <c r="K36" s="5">
        <f t="shared" si="1"/>
        <v>0</v>
      </c>
    </row>
    <row r="37" spans="1:11" ht="30" x14ac:dyDescent="0.25">
      <c r="A37" s="25" t="s">
        <v>63</v>
      </c>
      <c r="B37" s="25">
        <v>90</v>
      </c>
      <c r="C37" s="15" t="s">
        <v>20</v>
      </c>
      <c r="D37" s="15">
        <f>VLOOKUP(C37,Szorzótábla!$A$1:$B$11,2,FALSE)</f>
        <v>4</v>
      </c>
      <c r="E37" s="17">
        <f t="shared" si="0"/>
        <v>360</v>
      </c>
      <c r="F37" s="23">
        <v>0</v>
      </c>
      <c r="G37" s="12">
        <v>0</v>
      </c>
      <c r="H37" s="12">
        <v>0</v>
      </c>
      <c r="I37" s="12">
        <v>0</v>
      </c>
      <c r="J37" s="12">
        <v>0</v>
      </c>
      <c r="K37" s="5">
        <f t="shared" si="1"/>
        <v>0</v>
      </c>
    </row>
    <row r="38" spans="1:11" ht="30" x14ac:dyDescent="0.25">
      <c r="A38" s="25" t="s">
        <v>64</v>
      </c>
      <c r="B38" s="25">
        <v>90</v>
      </c>
      <c r="C38" s="15" t="s">
        <v>20</v>
      </c>
      <c r="D38" s="15">
        <f>VLOOKUP(C38,Szorzótábla!$A$1:$B$11,2,FALSE)</f>
        <v>4</v>
      </c>
      <c r="E38" s="17">
        <f t="shared" si="0"/>
        <v>360</v>
      </c>
      <c r="F38" s="23">
        <v>0</v>
      </c>
      <c r="G38" s="12">
        <v>0</v>
      </c>
      <c r="H38" s="12">
        <v>0</v>
      </c>
      <c r="I38" s="12">
        <v>0</v>
      </c>
      <c r="J38" s="12">
        <v>0</v>
      </c>
      <c r="K38" s="5">
        <f t="shared" si="1"/>
        <v>0</v>
      </c>
    </row>
    <row r="39" spans="1:11" x14ac:dyDescent="0.25">
      <c r="A39" s="25" t="s">
        <v>65</v>
      </c>
      <c r="B39" s="25">
        <v>16</v>
      </c>
      <c r="C39" s="15" t="s">
        <v>16</v>
      </c>
      <c r="D39" s="15">
        <f>VLOOKUP(C39,Szorzótábla!$A$1:$B$11,2,FALSE)</f>
        <v>365</v>
      </c>
      <c r="E39" s="17">
        <f t="shared" si="0"/>
        <v>5840</v>
      </c>
      <c r="F39" s="9">
        <v>0</v>
      </c>
      <c r="G39" s="12">
        <v>0</v>
      </c>
      <c r="H39" s="12">
        <v>0</v>
      </c>
      <c r="I39" s="12">
        <v>0</v>
      </c>
      <c r="J39" s="12">
        <v>0</v>
      </c>
      <c r="K39" s="5">
        <f t="shared" si="1"/>
        <v>0</v>
      </c>
    </row>
    <row r="40" spans="1:11" x14ac:dyDescent="0.25">
      <c r="A40" s="25" t="s">
        <v>66</v>
      </c>
      <c r="B40" s="25"/>
      <c r="C40" s="15" t="s">
        <v>18</v>
      </c>
      <c r="D40" s="15">
        <f>VLOOKUP(C40,Szorzótábla!$A$1:$B$11,2,FALSE)</f>
        <v>52</v>
      </c>
      <c r="E40" s="17">
        <f t="shared" si="0"/>
        <v>0</v>
      </c>
      <c r="F40" s="9"/>
      <c r="G40" s="10">
        <v>0</v>
      </c>
      <c r="H40" s="10">
        <v>0</v>
      </c>
      <c r="I40" s="10">
        <v>0</v>
      </c>
      <c r="J40" s="11">
        <v>0</v>
      </c>
      <c r="K40" s="5">
        <f t="shared" si="1"/>
        <v>0</v>
      </c>
    </row>
    <row r="41" spans="1:11" x14ac:dyDescent="0.25">
      <c r="A41" s="15" t="s">
        <v>10</v>
      </c>
      <c r="B41" s="15">
        <f>SUM(B3:B30)</f>
        <v>5641</v>
      </c>
      <c r="C41" s="15"/>
      <c r="D41" s="15"/>
      <c r="E41" s="17">
        <f t="shared" si="0"/>
        <v>0</v>
      </c>
      <c r="F41" s="4" t="s">
        <v>10</v>
      </c>
      <c r="G41" s="4"/>
      <c r="H41" s="4"/>
      <c r="I41" s="4"/>
      <c r="J41" s="4"/>
      <c r="K41" s="5">
        <f>SUM(K3:K39)</f>
        <v>0</v>
      </c>
    </row>
  </sheetData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Szorzótábla!$A$1:$A$11</xm:f>
          </x14:formula1>
          <xm:sqref>C3:C40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41"/>
  <sheetViews>
    <sheetView windowProtection="1" topLeftCell="D15" workbookViewId="0">
      <selection activeCell="H24" sqref="H24"/>
    </sheetView>
  </sheetViews>
  <sheetFormatPr defaultRowHeight="15" x14ac:dyDescent="0.25"/>
  <cols>
    <col min="1" max="1" width="46.5703125" style="2" customWidth="1"/>
    <col min="2" max="2" width="15.7109375" style="2" customWidth="1"/>
    <col min="3" max="3" width="26.140625" style="2" customWidth="1"/>
    <col min="4" max="4" width="12.28515625" style="2" customWidth="1"/>
    <col min="5" max="5" width="13.5703125" style="18" customWidth="1"/>
    <col min="6" max="6" width="13.7109375" style="14" customWidth="1"/>
    <col min="7" max="7" width="11.28515625" style="14" customWidth="1"/>
    <col min="8" max="8" width="11.5703125" style="14" customWidth="1"/>
    <col min="9" max="9" width="11.85546875" style="14" customWidth="1"/>
    <col min="10" max="10" width="12.85546875" style="14" customWidth="1"/>
    <col min="11" max="11" width="11.7109375" style="14" customWidth="1"/>
    <col min="12" max="16384" width="9.140625" style="14"/>
  </cols>
  <sheetData>
    <row r="1" spans="1:26" s="1" customFormat="1" ht="57" customHeight="1" x14ac:dyDescent="0.25">
      <c r="A1" s="7" t="s">
        <v>67</v>
      </c>
      <c r="B1" s="13" t="s">
        <v>26</v>
      </c>
      <c r="C1" s="13" t="s">
        <v>13</v>
      </c>
      <c r="D1" s="13" t="s">
        <v>13</v>
      </c>
      <c r="E1" s="16" t="s">
        <v>15</v>
      </c>
      <c r="F1" s="7" t="s">
        <v>0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Z1" s="14"/>
    </row>
    <row r="2" spans="1:26" s="6" customFormat="1" x14ac:dyDescent="0.25">
      <c r="A2" s="7" t="s">
        <v>6</v>
      </c>
      <c r="B2" s="13" t="s">
        <v>12</v>
      </c>
      <c r="C2" s="13" t="s">
        <v>25</v>
      </c>
      <c r="D2" s="13" t="s">
        <v>14</v>
      </c>
      <c r="E2" s="16" t="s">
        <v>7</v>
      </c>
      <c r="F2" s="8" t="s">
        <v>8</v>
      </c>
      <c r="G2" s="8" t="s">
        <v>8</v>
      </c>
      <c r="H2" s="8" t="s">
        <v>8</v>
      </c>
      <c r="I2" s="8" t="s">
        <v>8</v>
      </c>
      <c r="J2" s="8" t="s">
        <v>8</v>
      </c>
      <c r="K2" s="8" t="s">
        <v>9</v>
      </c>
      <c r="Z2" s="14"/>
    </row>
    <row r="3" spans="1:26" x14ac:dyDescent="0.25">
      <c r="A3" s="15" t="s">
        <v>29</v>
      </c>
      <c r="B3" s="15">
        <v>884</v>
      </c>
      <c r="C3" s="15" t="s">
        <v>16</v>
      </c>
      <c r="D3" s="15">
        <f>VLOOKUP(C3,Szorzótábla!$A$1:$B$11,2,FALSE)</f>
        <v>365</v>
      </c>
      <c r="E3" s="17">
        <f>B3*D3</f>
        <v>322660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5">
        <f>E3*(F3+G3/30+H3/90+I3/180+J3/365)</f>
        <v>0</v>
      </c>
    </row>
    <row r="4" spans="1:26" x14ac:dyDescent="0.25">
      <c r="A4" s="15" t="s">
        <v>30</v>
      </c>
      <c r="B4" s="15">
        <v>907</v>
      </c>
      <c r="C4" s="15" t="s">
        <v>16</v>
      </c>
      <c r="D4" s="15">
        <f>VLOOKUP(C4,Szorzótábla!$A$1:$B$11,2,FALSE)</f>
        <v>365</v>
      </c>
      <c r="E4" s="17">
        <f t="shared" ref="E4:E41" si="0">B4*D4</f>
        <v>331055</v>
      </c>
      <c r="F4" s="9">
        <v>0</v>
      </c>
      <c r="G4" s="9">
        <v>0</v>
      </c>
      <c r="H4" s="9">
        <v>0</v>
      </c>
      <c r="I4" s="9">
        <v>0</v>
      </c>
      <c r="J4" s="21">
        <v>0</v>
      </c>
      <c r="K4" s="5">
        <f t="shared" ref="K4:K40" si="1">E4*(F4+G4/30+H4/90+I4/180+J4/365)</f>
        <v>0</v>
      </c>
    </row>
    <row r="5" spans="1:26" x14ac:dyDescent="0.25">
      <c r="A5" s="15" t="s">
        <v>31</v>
      </c>
      <c r="B5" s="15">
        <v>488</v>
      </c>
      <c r="C5" s="15" t="s">
        <v>16</v>
      </c>
      <c r="D5" s="15">
        <f>VLOOKUP(C5,Szorzótábla!$A$1:$B$11,2,FALSE)</f>
        <v>365</v>
      </c>
      <c r="E5" s="17">
        <f t="shared" si="0"/>
        <v>178120</v>
      </c>
      <c r="F5" s="9">
        <v>0</v>
      </c>
      <c r="G5" s="9">
        <v>0</v>
      </c>
      <c r="H5" s="9">
        <v>0</v>
      </c>
      <c r="I5" s="9">
        <v>0</v>
      </c>
      <c r="J5" s="21">
        <v>0</v>
      </c>
      <c r="K5" s="5">
        <f t="shared" si="1"/>
        <v>0</v>
      </c>
    </row>
    <row r="6" spans="1:26" x14ac:dyDescent="0.25">
      <c r="A6" s="15" t="s">
        <v>32</v>
      </c>
      <c r="B6" s="15">
        <v>844</v>
      </c>
      <c r="C6" s="15" t="s">
        <v>17</v>
      </c>
      <c r="D6" s="15">
        <f>VLOOKUP(C6,Szorzótábla!$A$1:$B$11,2,FALSE)</f>
        <v>260</v>
      </c>
      <c r="E6" s="17">
        <f t="shared" si="0"/>
        <v>219440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5">
        <f t="shared" si="1"/>
        <v>0</v>
      </c>
    </row>
    <row r="7" spans="1:26" x14ac:dyDescent="0.25">
      <c r="A7" s="15" t="s">
        <v>33</v>
      </c>
      <c r="B7" s="15">
        <v>603</v>
      </c>
      <c r="C7" s="15" t="s">
        <v>16</v>
      </c>
      <c r="D7" s="15">
        <f>VLOOKUP(C7,Szorzótábla!$A$1:$B$11,2,FALSE)</f>
        <v>365</v>
      </c>
      <c r="E7" s="17">
        <f t="shared" si="0"/>
        <v>220095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5">
        <f t="shared" si="1"/>
        <v>0</v>
      </c>
    </row>
    <row r="8" spans="1:26" x14ac:dyDescent="0.25">
      <c r="A8" s="15" t="s">
        <v>34</v>
      </c>
      <c r="B8" s="15">
        <v>79</v>
      </c>
      <c r="C8" s="15" t="s">
        <v>17</v>
      </c>
      <c r="D8" s="15">
        <f>VLOOKUP(C8,Szorzótábla!$A$1:$B$11,2,FALSE)</f>
        <v>260</v>
      </c>
      <c r="E8" s="17">
        <f t="shared" si="0"/>
        <v>20540</v>
      </c>
      <c r="F8" s="9">
        <v>0</v>
      </c>
      <c r="G8" s="9">
        <v>0</v>
      </c>
      <c r="H8" s="9">
        <v>0</v>
      </c>
      <c r="I8" s="9">
        <v>0</v>
      </c>
      <c r="J8" s="21">
        <v>0</v>
      </c>
      <c r="K8" s="5">
        <f t="shared" si="1"/>
        <v>0</v>
      </c>
    </row>
    <row r="9" spans="1:26" ht="16.5" customHeight="1" x14ac:dyDescent="0.25">
      <c r="A9" s="15" t="s">
        <v>35</v>
      </c>
      <c r="B9" s="15">
        <v>1124</v>
      </c>
      <c r="C9" s="15" t="s">
        <v>16</v>
      </c>
      <c r="D9" s="15">
        <f>VLOOKUP(C9,Szorzótábla!$A$1:$B$11,2,FALSE)</f>
        <v>365</v>
      </c>
      <c r="E9" s="17">
        <f t="shared" si="0"/>
        <v>410260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5">
        <f t="shared" si="1"/>
        <v>0</v>
      </c>
    </row>
    <row r="10" spans="1:26" x14ac:dyDescent="0.25">
      <c r="A10" s="15" t="s">
        <v>36</v>
      </c>
      <c r="B10" s="15">
        <v>122</v>
      </c>
      <c r="C10" s="15" t="s">
        <v>16</v>
      </c>
      <c r="D10" s="15">
        <f>VLOOKUP(C10,Szorzótábla!$A$1:$B$11,2,FALSE)</f>
        <v>365</v>
      </c>
      <c r="E10" s="17">
        <f t="shared" si="0"/>
        <v>44530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5">
        <f t="shared" si="1"/>
        <v>0</v>
      </c>
    </row>
    <row r="11" spans="1:26" ht="14.25" customHeight="1" x14ac:dyDescent="0.25">
      <c r="A11" s="15" t="s">
        <v>37</v>
      </c>
      <c r="B11" s="15">
        <v>239</v>
      </c>
      <c r="C11" s="15" t="s">
        <v>17</v>
      </c>
      <c r="D11" s="15">
        <f>VLOOKUP(C11,Szorzótábla!$A$1:$B$11,2,FALSE)</f>
        <v>260</v>
      </c>
      <c r="E11" s="17">
        <f t="shared" si="0"/>
        <v>62140</v>
      </c>
      <c r="F11" s="9">
        <v>0</v>
      </c>
      <c r="G11" s="9">
        <v>0</v>
      </c>
      <c r="H11" s="9">
        <v>0</v>
      </c>
      <c r="I11" s="9">
        <v>0</v>
      </c>
      <c r="J11" s="21">
        <v>0</v>
      </c>
      <c r="K11" s="5">
        <f t="shared" si="1"/>
        <v>0</v>
      </c>
    </row>
    <row r="12" spans="1:26" x14ac:dyDescent="0.25">
      <c r="A12" s="15" t="s">
        <v>38</v>
      </c>
      <c r="B12" s="15">
        <v>95</v>
      </c>
      <c r="C12" s="15" t="s">
        <v>17</v>
      </c>
      <c r="D12" s="15">
        <f>VLOOKUP(C12,Szorzótábla!$A$1:$B$11,2,FALSE)</f>
        <v>260</v>
      </c>
      <c r="E12" s="17">
        <f t="shared" si="0"/>
        <v>24700</v>
      </c>
      <c r="F12" s="9">
        <v>0</v>
      </c>
      <c r="G12" s="9">
        <v>0</v>
      </c>
      <c r="H12" s="9">
        <v>0</v>
      </c>
      <c r="I12" s="9">
        <v>0</v>
      </c>
      <c r="J12" s="21">
        <v>0</v>
      </c>
      <c r="K12" s="5">
        <f t="shared" si="1"/>
        <v>0</v>
      </c>
    </row>
    <row r="13" spans="1:26" x14ac:dyDescent="0.25">
      <c r="A13" s="15" t="s">
        <v>39</v>
      </c>
      <c r="B13" s="15">
        <v>0</v>
      </c>
      <c r="C13" s="15" t="s">
        <v>16</v>
      </c>
      <c r="D13" s="15">
        <f>VLOOKUP(C13,Szorzótábla!$A$1:$B$11,2,FALSE)</f>
        <v>365</v>
      </c>
      <c r="E13" s="17">
        <f t="shared" si="0"/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5">
        <f t="shared" si="1"/>
        <v>0</v>
      </c>
    </row>
    <row r="14" spans="1:26" x14ac:dyDescent="0.25">
      <c r="A14" s="15" t="s">
        <v>40</v>
      </c>
      <c r="B14" s="15">
        <v>2842</v>
      </c>
      <c r="C14" s="15" t="s">
        <v>18</v>
      </c>
      <c r="D14" s="15">
        <f>VLOOKUP(C14,Szorzótábla!$A$1:$B$11,2,FALSE)</f>
        <v>52</v>
      </c>
      <c r="E14" s="17">
        <f t="shared" si="0"/>
        <v>147784</v>
      </c>
      <c r="F14" s="9">
        <v>0</v>
      </c>
      <c r="G14" s="9">
        <v>0</v>
      </c>
      <c r="H14" s="9">
        <v>0</v>
      </c>
      <c r="I14" s="9">
        <v>0</v>
      </c>
      <c r="J14" s="21">
        <v>0</v>
      </c>
      <c r="K14" s="5">
        <f t="shared" si="1"/>
        <v>0</v>
      </c>
    </row>
    <row r="15" spans="1:26" x14ac:dyDescent="0.25">
      <c r="A15" s="15" t="s">
        <v>41</v>
      </c>
      <c r="B15" s="15">
        <v>125</v>
      </c>
      <c r="C15" s="15" t="s">
        <v>17</v>
      </c>
      <c r="D15" s="15">
        <f>VLOOKUP(C15,Szorzótábla!$A$1:$B$11,2,FALSE)</f>
        <v>260</v>
      </c>
      <c r="E15" s="17">
        <f t="shared" si="0"/>
        <v>32500</v>
      </c>
      <c r="F15" s="9">
        <v>0</v>
      </c>
      <c r="G15" s="9">
        <v>0</v>
      </c>
      <c r="H15" s="9">
        <v>0</v>
      </c>
      <c r="I15" s="9">
        <v>0</v>
      </c>
      <c r="J15" s="21">
        <v>0</v>
      </c>
      <c r="K15" s="5">
        <f t="shared" si="1"/>
        <v>0</v>
      </c>
    </row>
    <row r="16" spans="1:26" x14ac:dyDescent="0.25">
      <c r="A16" s="15" t="s">
        <v>42</v>
      </c>
      <c r="B16" s="15">
        <v>1108</v>
      </c>
      <c r="C16" s="15" t="s">
        <v>16</v>
      </c>
      <c r="D16" s="15">
        <f>VLOOKUP(C16,Szorzótábla!$A$1:$B$11,2,FALSE)</f>
        <v>365</v>
      </c>
      <c r="E16" s="17">
        <f t="shared" si="0"/>
        <v>404420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5">
        <f t="shared" si="1"/>
        <v>0</v>
      </c>
    </row>
    <row r="17" spans="1:11" ht="45" x14ac:dyDescent="0.25">
      <c r="A17" s="15" t="s">
        <v>43</v>
      </c>
      <c r="B17" s="15">
        <v>219</v>
      </c>
      <c r="C17" s="15" t="s">
        <v>16</v>
      </c>
      <c r="D17" s="15">
        <f>VLOOKUP(C17,Szorzótábla!$A$1:$B$11,2,FALSE)</f>
        <v>365</v>
      </c>
      <c r="E17" s="17">
        <f t="shared" si="0"/>
        <v>79935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5">
        <f t="shared" si="1"/>
        <v>0</v>
      </c>
    </row>
    <row r="18" spans="1:11" x14ac:dyDescent="0.25">
      <c r="A18" s="15" t="s">
        <v>44</v>
      </c>
      <c r="B18" s="15">
        <v>471</v>
      </c>
      <c r="C18" s="15" t="s">
        <v>16</v>
      </c>
      <c r="D18" s="15">
        <f>VLOOKUP(C18,Szorzótábla!$A$1:$B$11,2,FALSE)</f>
        <v>365</v>
      </c>
      <c r="E18" s="17">
        <f t="shared" si="0"/>
        <v>171915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5">
        <f t="shared" si="1"/>
        <v>0</v>
      </c>
    </row>
    <row r="19" spans="1:11" x14ac:dyDescent="0.25">
      <c r="A19" s="15" t="s">
        <v>45</v>
      </c>
      <c r="B19" s="15">
        <v>290</v>
      </c>
      <c r="C19" s="15" t="s">
        <v>16</v>
      </c>
      <c r="D19" s="15">
        <f>VLOOKUP(C19,Szorzótábla!$A$1:$B$11,2,FALSE)</f>
        <v>365</v>
      </c>
      <c r="E19" s="17">
        <f t="shared" si="0"/>
        <v>105850</v>
      </c>
      <c r="F19" s="9">
        <v>0</v>
      </c>
      <c r="G19" s="12">
        <v>0</v>
      </c>
      <c r="H19" s="12">
        <v>0</v>
      </c>
      <c r="I19" s="12">
        <v>0</v>
      </c>
      <c r="J19" s="12">
        <v>0</v>
      </c>
      <c r="K19" s="5">
        <f t="shared" si="1"/>
        <v>0</v>
      </c>
    </row>
    <row r="20" spans="1:11" x14ac:dyDescent="0.25">
      <c r="A20" s="15" t="s">
        <v>46</v>
      </c>
      <c r="B20" s="15">
        <v>290</v>
      </c>
      <c r="C20" s="15" t="s">
        <v>16</v>
      </c>
      <c r="D20" s="15">
        <f>VLOOKUP(C20,Szorzótábla!$A$1:$B$11,2,FALSE)</f>
        <v>365</v>
      </c>
      <c r="E20" s="17">
        <f t="shared" si="0"/>
        <v>105850</v>
      </c>
      <c r="F20" s="9">
        <v>0</v>
      </c>
      <c r="G20" s="9">
        <v>0</v>
      </c>
      <c r="H20" s="9">
        <v>0</v>
      </c>
      <c r="I20" s="9">
        <v>0</v>
      </c>
      <c r="J20" s="21">
        <v>0</v>
      </c>
      <c r="K20" s="5">
        <f t="shared" si="1"/>
        <v>0</v>
      </c>
    </row>
    <row r="21" spans="1:11" x14ac:dyDescent="0.25">
      <c r="A21" s="15" t="s">
        <v>47</v>
      </c>
      <c r="B21" s="15">
        <v>290</v>
      </c>
      <c r="C21" s="15" t="s">
        <v>27</v>
      </c>
      <c r="D21" s="15">
        <f>VLOOKUP(C21,Szorzótábla!$A$1:$B$11,2,FALSE)</f>
        <v>1300</v>
      </c>
      <c r="E21" s="17">
        <f t="shared" si="0"/>
        <v>377000</v>
      </c>
      <c r="F21" s="9">
        <v>0</v>
      </c>
      <c r="G21" s="12">
        <v>0</v>
      </c>
      <c r="H21" s="12">
        <v>0</v>
      </c>
      <c r="I21" s="12">
        <v>0</v>
      </c>
      <c r="J21" s="12">
        <v>0</v>
      </c>
      <c r="K21" s="5">
        <f t="shared" si="1"/>
        <v>0</v>
      </c>
    </row>
    <row r="22" spans="1:11" x14ac:dyDescent="0.25">
      <c r="A22" s="15" t="s">
        <v>48</v>
      </c>
      <c r="B22" s="15">
        <v>468</v>
      </c>
      <c r="C22" s="15" t="s">
        <v>16</v>
      </c>
      <c r="D22" s="15">
        <f>VLOOKUP(C22,Szorzótábla!$A$1:$B$11,2,FALSE)</f>
        <v>365</v>
      </c>
      <c r="E22" s="17">
        <f t="shared" si="0"/>
        <v>170820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5">
        <f t="shared" si="1"/>
        <v>0</v>
      </c>
    </row>
    <row r="23" spans="1:11" x14ac:dyDescent="0.25">
      <c r="A23" s="15" t="s">
        <v>49</v>
      </c>
      <c r="B23" s="15">
        <v>1271</v>
      </c>
      <c r="C23" s="15" t="s">
        <v>16</v>
      </c>
      <c r="D23" s="15">
        <f>VLOOKUP(C23,Szorzótábla!$A$1:$B$11,2,FALSE)</f>
        <v>365</v>
      </c>
      <c r="E23" s="17">
        <f t="shared" si="0"/>
        <v>463915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5">
        <f t="shared" si="1"/>
        <v>0</v>
      </c>
    </row>
    <row r="24" spans="1:11" ht="30" x14ac:dyDescent="0.25">
      <c r="A24" s="15" t="s">
        <v>50</v>
      </c>
      <c r="B24" s="15">
        <v>83</v>
      </c>
      <c r="C24" s="15" t="s">
        <v>16</v>
      </c>
      <c r="D24" s="15">
        <f>VLOOKUP(C24,Szorzótábla!$A$1:$B$11,2,FALSE)</f>
        <v>365</v>
      </c>
      <c r="E24" s="17">
        <f t="shared" si="0"/>
        <v>30295</v>
      </c>
      <c r="F24" s="9">
        <v>0</v>
      </c>
      <c r="G24" s="9">
        <v>0</v>
      </c>
      <c r="H24" s="21">
        <v>0</v>
      </c>
      <c r="I24" s="9">
        <v>0</v>
      </c>
      <c r="J24" s="9">
        <v>0</v>
      </c>
      <c r="K24" s="5">
        <f t="shared" si="1"/>
        <v>0</v>
      </c>
    </row>
    <row r="25" spans="1:11" x14ac:dyDescent="0.25">
      <c r="A25" s="15" t="s">
        <v>51</v>
      </c>
      <c r="B25" s="15">
        <v>20</v>
      </c>
      <c r="C25" s="15" t="s">
        <v>17</v>
      </c>
      <c r="D25" s="15">
        <f>VLOOKUP(C25,Szorzótábla!$A$1:$B$11,2,FALSE)</f>
        <v>260</v>
      </c>
      <c r="E25" s="17">
        <f t="shared" si="0"/>
        <v>5200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5">
        <f t="shared" si="1"/>
        <v>0</v>
      </c>
    </row>
    <row r="26" spans="1:11" x14ac:dyDescent="0.25">
      <c r="A26" s="15" t="s">
        <v>52</v>
      </c>
      <c r="B26" s="15">
        <v>27</v>
      </c>
      <c r="C26" s="15" t="s">
        <v>16</v>
      </c>
      <c r="D26" s="15">
        <f>VLOOKUP(C26,Szorzótábla!$A$1:$B$11,2,FALSE)</f>
        <v>365</v>
      </c>
      <c r="E26" s="17">
        <f t="shared" si="0"/>
        <v>9855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5">
        <f t="shared" si="1"/>
        <v>0</v>
      </c>
    </row>
    <row r="27" spans="1:11" x14ac:dyDescent="0.25">
      <c r="A27" s="15" t="s">
        <v>53</v>
      </c>
      <c r="B27" s="15">
        <v>1044</v>
      </c>
      <c r="C27" s="15" t="s">
        <v>18</v>
      </c>
      <c r="D27" s="15">
        <f>VLOOKUP(C27,Szorzótábla!$A$1:$B$11,2,FALSE)</f>
        <v>52</v>
      </c>
      <c r="E27" s="17">
        <f t="shared" si="0"/>
        <v>54288</v>
      </c>
      <c r="F27" s="9">
        <v>0</v>
      </c>
      <c r="G27" s="12">
        <v>0</v>
      </c>
      <c r="H27" s="12">
        <v>0</v>
      </c>
      <c r="I27" s="12">
        <v>0</v>
      </c>
      <c r="J27" s="21">
        <v>0</v>
      </c>
      <c r="K27" s="5">
        <f t="shared" si="1"/>
        <v>0</v>
      </c>
    </row>
    <row r="28" spans="1:11" ht="30" x14ac:dyDescent="0.25">
      <c r="A28" s="15" t="s">
        <v>54</v>
      </c>
      <c r="B28" s="15">
        <v>0</v>
      </c>
      <c r="C28" s="15" t="s">
        <v>16</v>
      </c>
      <c r="D28" s="15">
        <f>VLOOKUP(C28,Szorzótábla!$A$1:$B$11,2,FALSE)</f>
        <v>365</v>
      </c>
      <c r="E28" s="17">
        <f t="shared" si="0"/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5">
        <f t="shared" si="1"/>
        <v>0</v>
      </c>
    </row>
    <row r="29" spans="1:11" x14ac:dyDescent="0.25">
      <c r="A29" s="15" t="s">
        <v>55</v>
      </c>
      <c r="B29" s="15">
        <v>238</v>
      </c>
      <c r="C29" s="15" t="s">
        <v>17</v>
      </c>
      <c r="D29" s="15">
        <f>VLOOKUP(C29,Szorzótábla!$A$1:$B$11,2,FALSE)</f>
        <v>260</v>
      </c>
      <c r="E29" s="17">
        <f t="shared" si="0"/>
        <v>61880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5">
        <f t="shared" si="1"/>
        <v>0</v>
      </c>
    </row>
    <row r="30" spans="1:11" x14ac:dyDescent="0.25">
      <c r="A30" s="15" t="s">
        <v>56</v>
      </c>
      <c r="B30" s="15">
        <v>0</v>
      </c>
      <c r="C30" s="15" t="s">
        <v>16</v>
      </c>
      <c r="D30" s="15">
        <f>VLOOKUP(C30,Szorzótábla!$A$1:$B$11,2,FALSE)</f>
        <v>365</v>
      </c>
      <c r="E30" s="17">
        <f t="shared" si="0"/>
        <v>0</v>
      </c>
      <c r="F30" s="12">
        <v>0</v>
      </c>
      <c r="G30" s="12">
        <v>0</v>
      </c>
      <c r="H30" s="12">
        <v>0</v>
      </c>
      <c r="I30" s="12">
        <v>0</v>
      </c>
      <c r="J30" s="21">
        <v>0</v>
      </c>
      <c r="K30" s="5">
        <f t="shared" si="1"/>
        <v>0</v>
      </c>
    </row>
    <row r="31" spans="1:11" x14ac:dyDescent="0.25">
      <c r="A31" s="25" t="s">
        <v>57</v>
      </c>
      <c r="B31" s="25">
        <v>50</v>
      </c>
      <c r="C31" s="15" t="s">
        <v>21</v>
      </c>
      <c r="D31" s="15">
        <f>VLOOKUP(C31,Szorzótábla!$A$1:$B$11,2,FALSE)</f>
        <v>2</v>
      </c>
      <c r="E31" s="17">
        <f t="shared" si="0"/>
        <v>100</v>
      </c>
      <c r="F31" s="9">
        <v>0</v>
      </c>
      <c r="G31" s="12">
        <v>0</v>
      </c>
      <c r="H31" s="12">
        <v>0</v>
      </c>
      <c r="I31" s="12">
        <v>0</v>
      </c>
      <c r="J31" s="12">
        <v>0</v>
      </c>
      <c r="K31" s="5">
        <f t="shared" si="1"/>
        <v>0</v>
      </c>
    </row>
    <row r="32" spans="1:11" ht="30" x14ac:dyDescent="0.25">
      <c r="A32" s="25" t="s">
        <v>58</v>
      </c>
      <c r="B32" s="25">
        <v>50</v>
      </c>
      <c r="C32" s="15" t="s">
        <v>23</v>
      </c>
      <c r="D32" s="15">
        <f>VLOOKUP(C32,Szorzótábla!$A$1:$B$11,2,FALSE)</f>
        <v>1</v>
      </c>
      <c r="E32" s="17">
        <f t="shared" si="0"/>
        <v>50</v>
      </c>
      <c r="F32" s="9">
        <v>0</v>
      </c>
      <c r="G32" s="12">
        <v>0</v>
      </c>
      <c r="H32" s="12">
        <v>0</v>
      </c>
      <c r="I32" s="12">
        <v>0</v>
      </c>
      <c r="J32" s="12">
        <v>0</v>
      </c>
      <c r="K32" s="5">
        <f t="shared" si="1"/>
        <v>0</v>
      </c>
    </row>
    <row r="33" spans="1:11" x14ac:dyDescent="0.25">
      <c r="A33" s="25" t="s">
        <v>59</v>
      </c>
      <c r="B33" s="25">
        <v>50</v>
      </c>
      <c r="C33" s="15" t="s">
        <v>16</v>
      </c>
      <c r="D33" s="15">
        <f>VLOOKUP(C33,Szorzótábla!$A$1:$B$11,2,FALSE)</f>
        <v>365</v>
      </c>
      <c r="E33" s="17">
        <f t="shared" si="0"/>
        <v>18250</v>
      </c>
      <c r="F33" s="9">
        <v>0</v>
      </c>
      <c r="G33" s="12">
        <v>0</v>
      </c>
      <c r="H33" s="12">
        <v>0</v>
      </c>
      <c r="I33" s="12">
        <v>0</v>
      </c>
      <c r="J33" s="12">
        <v>0</v>
      </c>
      <c r="K33" s="5">
        <f t="shared" si="1"/>
        <v>0</v>
      </c>
    </row>
    <row r="34" spans="1:11" x14ac:dyDescent="0.25">
      <c r="A34" s="25" t="s">
        <v>60</v>
      </c>
      <c r="B34" s="25">
        <v>500</v>
      </c>
      <c r="C34" s="15" t="s">
        <v>23</v>
      </c>
      <c r="D34" s="15">
        <f>VLOOKUP(C34,Szorzótábla!$A$1:$B$11,2,FALSE)</f>
        <v>1</v>
      </c>
      <c r="E34" s="17">
        <f t="shared" si="0"/>
        <v>500</v>
      </c>
      <c r="F34" s="23">
        <v>0</v>
      </c>
      <c r="G34" s="12">
        <v>0</v>
      </c>
      <c r="H34" s="12">
        <v>0</v>
      </c>
      <c r="I34" s="12">
        <v>0</v>
      </c>
      <c r="J34" s="12">
        <v>0</v>
      </c>
      <c r="K34" s="5">
        <f t="shared" si="1"/>
        <v>0</v>
      </c>
    </row>
    <row r="35" spans="1:11" x14ac:dyDescent="0.25">
      <c r="A35" s="25" t="s">
        <v>61</v>
      </c>
      <c r="B35" s="25">
        <v>2802</v>
      </c>
      <c r="C35" s="15" t="s">
        <v>19</v>
      </c>
      <c r="D35" s="15">
        <f>VLOOKUP(C35,Szorzótábla!$A$1:$B$11,2,FALSE)</f>
        <v>12</v>
      </c>
      <c r="E35" s="17">
        <f t="shared" si="0"/>
        <v>33624</v>
      </c>
      <c r="F35" s="23">
        <v>0</v>
      </c>
      <c r="G35" s="12">
        <v>0</v>
      </c>
      <c r="H35" s="12">
        <v>0</v>
      </c>
      <c r="I35" s="12">
        <v>0</v>
      </c>
      <c r="J35" s="12">
        <v>0</v>
      </c>
      <c r="K35" s="5">
        <f t="shared" si="1"/>
        <v>0</v>
      </c>
    </row>
    <row r="36" spans="1:11" x14ac:dyDescent="0.25">
      <c r="A36" s="25" t="s">
        <v>62</v>
      </c>
      <c r="B36" s="25">
        <v>69</v>
      </c>
      <c r="C36" s="15" t="s">
        <v>19</v>
      </c>
      <c r="D36" s="15">
        <f>VLOOKUP(C36,Szorzótábla!$A$1:$B$11,2,FALSE)</f>
        <v>12</v>
      </c>
      <c r="E36" s="17">
        <f t="shared" si="0"/>
        <v>828</v>
      </c>
      <c r="F36" s="23">
        <v>0</v>
      </c>
      <c r="G36" s="12">
        <v>0</v>
      </c>
      <c r="H36" s="12">
        <v>0</v>
      </c>
      <c r="I36" s="12">
        <v>0</v>
      </c>
      <c r="J36" s="12">
        <v>0</v>
      </c>
      <c r="K36" s="5">
        <f t="shared" si="1"/>
        <v>0</v>
      </c>
    </row>
    <row r="37" spans="1:11" ht="30" x14ac:dyDescent="0.25">
      <c r="A37" s="25" t="s">
        <v>63</v>
      </c>
      <c r="B37" s="25">
        <v>178</v>
      </c>
      <c r="C37" s="15" t="s">
        <v>20</v>
      </c>
      <c r="D37" s="15">
        <f>VLOOKUP(C37,Szorzótábla!$A$1:$B$11,2,FALSE)</f>
        <v>4</v>
      </c>
      <c r="E37" s="17">
        <f t="shared" si="0"/>
        <v>712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5">
        <f t="shared" si="1"/>
        <v>0</v>
      </c>
    </row>
    <row r="38" spans="1:11" ht="30" x14ac:dyDescent="0.25">
      <c r="A38" s="25" t="s">
        <v>64</v>
      </c>
      <c r="B38" s="25">
        <v>178</v>
      </c>
      <c r="C38" s="15" t="s">
        <v>20</v>
      </c>
      <c r="D38" s="15">
        <f>VLOOKUP(C38,Szorzótábla!$A$1:$B$11,2,FALSE)</f>
        <v>4</v>
      </c>
      <c r="E38" s="17">
        <f t="shared" si="0"/>
        <v>712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5">
        <f t="shared" si="1"/>
        <v>0</v>
      </c>
    </row>
    <row r="39" spans="1:11" x14ac:dyDescent="0.25">
      <c r="A39" s="25" t="s">
        <v>65</v>
      </c>
      <c r="B39" s="25">
        <v>16</v>
      </c>
      <c r="C39" s="15" t="s">
        <v>16</v>
      </c>
      <c r="D39" s="15">
        <f>VLOOKUP(C39,Szorzótábla!$A$1:$B$11,2,FALSE)</f>
        <v>365</v>
      </c>
      <c r="E39" s="17">
        <f t="shared" si="0"/>
        <v>5840</v>
      </c>
      <c r="F39" s="9">
        <v>0</v>
      </c>
      <c r="G39" s="12">
        <v>0</v>
      </c>
      <c r="H39" s="12">
        <v>0</v>
      </c>
      <c r="I39" s="12">
        <v>0</v>
      </c>
      <c r="J39" s="12">
        <v>0</v>
      </c>
      <c r="K39" s="5">
        <f t="shared" si="1"/>
        <v>0</v>
      </c>
    </row>
    <row r="40" spans="1:11" x14ac:dyDescent="0.25">
      <c r="A40" s="25" t="s">
        <v>66</v>
      </c>
      <c r="B40" s="25"/>
      <c r="C40" s="15" t="s">
        <v>18</v>
      </c>
      <c r="D40" s="15">
        <f>VLOOKUP(C40,Szorzótábla!$A$1:$B$11,2,FALSE)</f>
        <v>52</v>
      </c>
      <c r="E40" s="17">
        <f t="shared" si="0"/>
        <v>0</v>
      </c>
      <c r="F40" s="9"/>
      <c r="G40" s="10">
        <v>0</v>
      </c>
      <c r="H40" s="10">
        <v>0</v>
      </c>
      <c r="I40" s="10">
        <v>0</v>
      </c>
      <c r="J40" s="11">
        <v>0</v>
      </c>
      <c r="K40" s="5">
        <f t="shared" si="1"/>
        <v>0</v>
      </c>
    </row>
    <row r="41" spans="1:11" x14ac:dyDescent="0.25">
      <c r="A41" s="15" t="s">
        <v>10</v>
      </c>
      <c r="B41" s="15">
        <f>SUM(B3:B30)</f>
        <v>14171</v>
      </c>
      <c r="C41" s="15"/>
      <c r="D41" s="15"/>
      <c r="E41" s="17">
        <f t="shared" si="0"/>
        <v>0</v>
      </c>
      <c r="F41" s="4" t="s">
        <v>10</v>
      </c>
      <c r="G41" s="4"/>
      <c r="H41" s="4"/>
      <c r="I41" s="4"/>
      <c r="J41" s="4"/>
      <c r="K41" s="5">
        <f>SUM(K3:K39)</f>
        <v>0</v>
      </c>
    </row>
  </sheetData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Szorzótábla!$A$1:$A$11</xm:f>
          </x14:formula1>
          <xm:sqref>C3:C40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Z41"/>
  <sheetViews>
    <sheetView windowProtection="1" topLeftCell="A28" workbookViewId="0">
      <selection activeCell="H24" sqref="H24"/>
    </sheetView>
  </sheetViews>
  <sheetFormatPr defaultRowHeight="15" x14ac:dyDescent="0.25"/>
  <cols>
    <col min="1" max="1" width="46.5703125" style="2" customWidth="1"/>
    <col min="2" max="2" width="15.7109375" style="2" customWidth="1"/>
    <col min="3" max="3" width="26.140625" style="2" customWidth="1"/>
    <col min="4" max="4" width="12.28515625" style="2" customWidth="1"/>
    <col min="5" max="5" width="13.5703125" style="18" customWidth="1"/>
    <col min="6" max="6" width="13.7109375" style="14" customWidth="1"/>
    <col min="7" max="7" width="11.28515625" style="14" customWidth="1"/>
    <col min="8" max="8" width="11.5703125" style="14" customWidth="1"/>
    <col min="9" max="9" width="11.85546875" style="14" customWidth="1"/>
    <col min="10" max="10" width="12.85546875" style="14" customWidth="1"/>
    <col min="11" max="11" width="11.7109375" style="14" customWidth="1"/>
    <col min="12" max="16384" width="9.140625" style="14"/>
  </cols>
  <sheetData>
    <row r="1" spans="1:26" s="1" customFormat="1" ht="57" customHeight="1" x14ac:dyDescent="0.25">
      <c r="A1" s="7" t="s">
        <v>68</v>
      </c>
      <c r="B1" s="13" t="s">
        <v>26</v>
      </c>
      <c r="C1" s="13" t="s">
        <v>13</v>
      </c>
      <c r="D1" s="13" t="s">
        <v>13</v>
      </c>
      <c r="E1" s="16" t="s">
        <v>15</v>
      </c>
      <c r="F1" s="7" t="s">
        <v>0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Z1" s="14"/>
    </row>
    <row r="2" spans="1:26" s="6" customFormat="1" x14ac:dyDescent="0.25">
      <c r="A2" s="7" t="s">
        <v>6</v>
      </c>
      <c r="B2" s="13" t="s">
        <v>12</v>
      </c>
      <c r="C2" s="13" t="s">
        <v>25</v>
      </c>
      <c r="D2" s="13" t="s">
        <v>14</v>
      </c>
      <c r="E2" s="16" t="s">
        <v>7</v>
      </c>
      <c r="F2" s="8" t="s">
        <v>8</v>
      </c>
      <c r="G2" s="8" t="s">
        <v>8</v>
      </c>
      <c r="H2" s="8" t="s">
        <v>8</v>
      </c>
      <c r="I2" s="8" t="s">
        <v>8</v>
      </c>
      <c r="J2" s="8" t="s">
        <v>8</v>
      </c>
      <c r="K2" s="8" t="s">
        <v>9</v>
      </c>
      <c r="Z2" s="14"/>
    </row>
    <row r="3" spans="1:26" x14ac:dyDescent="0.25">
      <c r="A3" s="15" t="s">
        <v>29</v>
      </c>
      <c r="B3" s="15">
        <v>2789</v>
      </c>
      <c r="C3" s="15" t="s">
        <v>16</v>
      </c>
      <c r="D3" s="15">
        <f>VLOOKUP(C3,Szorzótábla!$A$1:$B$11,2,FALSE)</f>
        <v>365</v>
      </c>
      <c r="E3" s="17">
        <f>B3*D3</f>
        <v>1017985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5">
        <f>E3*(F3+G3/30+H3/90+I3/180+J3/365)</f>
        <v>0</v>
      </c>
    </row>
    <row r="4" spans="1:26" x14ac:dyDescent="0.25">
      <c r="A4" s="15" t="s">
        <v>30</v>
      </c>
      <c r="B4" s="15">
        <v>1724</v>
      </c>
      <c r="C4" s="15" t="s">
        <v>16</v>
      </c>
      <c r="D4" s="15">
        <f>VLOOKUP(C4,Szorzótábla!$A$1:$B$11,2,FALSE)</f>
        <v>365</v>
      </c>
      <c r="E4" s="17">
        <f t="shared" ref="E4:E41" si="0">B4*D4</f>
        <v>629260</v>
      </c>
      <c r="F4" s="9">
        <v>0</v>
      </c>
      <c r="G4" s="9">
        <v>0</v>
      </c>
      <c r="H4" s="9">
        <v>0</v>
      </c>
      <c r="I4" s="9">
        <v>0</v>
      </c>
      <c r="J4" s="21">
        <v>0</v>
      </c>
      <c r="K4" s="5">
        <f t="shared" ref="K4:K40" si="1">E4*(F4+G4/30+H4/90+I4/180+J4/365)</f>
        <v>0</v>
      </c>
    </row>
    <row r="5" spans="1:26" x14ac:dyDescent="0.25">
      <c r="A5" s="15" t="s">
        <v>31</v>
      </c>
      <c r="B5" s="15">
        <v>1506</v>
      </c>
      <c r="C5" s="15" t="s">
        <v>16</v>
      </c>
      <c r="D5" s="15">
        <f>VLOOKUP(C5,Szorzótábla!$A$1:$B$11,2,FALSE)</f>
        <v>365</v>
      </c>
      <c r="E5" s="17">
        <f t="shared" si="0"/>
        <v>549690</v>
      </c>
      <c r="F5" s="9">
        <v>0</v>
      </c>
      <c r="G5" s="9">
        <v>0</v>
      </c>
      <c r="H5" s="9">
        <v>0</v>
      </c>
      <c r="I5" s="9">
        <v>0</v>
      </c>
      <c r="J5" s="21">
        <v>0</v>
      </c>
      <c r="K5" s="5">
        <f t="shared" si="1"/>
        <v>0</v>
      </c>
    </row>
    <row r="6" spans="1:26" x14ac:dyDescent="0.25">
      <c r="A6" s="15" t="s">
        <v>32</v>
      </c>
      <c r="B6" s="15">
        <v>2366</v>
      </c>
      <c r="C6" s="15" t="s">
        <v>17</v>
      </c>
      <c r="D6" s="15">
        <f>VLOOKUP(C6,Szorzótábla!$A$1:$B$11,2,FALSE)</f>
        <v>260</v>
      </c>
      <c r="E6" s="17">
        <f t="shared" si="0"/>
        <v>615160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5">
        <f t="shared" si="1"/>
        <v>0</v>
      </c>
    </row>
    <row r="7" spans="1:26" x14ac:dyDescent="0.25">
      <c r="A7" s="15" t="s">
        <v>33</v>
      </c>
      <c r="B7" s="15">
        <v>1693</v>
      </c>
      <c r="C7" s="15" t="s">
        <v>16</v>
      </c>
      <c r="D7" s="15">
        <f>VLOOKUP(C7,Szorzótábla!$A$1:$B$11,2,FALSE)</f>
        <v>365</v>
      </c>
      <c r="E7" s="17">
        <f t="shared" si="0"/>
        <v>617945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5">
        <f t="shared" si="1"/>
        <v>0</v>
      </c>
    </row>
    <row r="8" spans="1:26" x14ac:dyDescent="0.25">
      <c r="A8" s="15" t="s">
        <v>34</v>
      </c>
      <c r="B8" s="15">
        <v>132</v>
      </c>
      <c r="C8" s="15" t="s">
        <v>17</v>
      </c>
      <c r="D8" s="15">
        <f>VLOOKUP(C8,Szorzótábla!$A$1:$B$11,2,FALSE)</f>
        <v>260</v>
      </c>
      <c r="E8" s="17">
        <f t="shared" si="0"/>
        <v>34320</v>
      </c>
      <c r="F8" s="9">
        <v>0</v>
      </c>
      <c r="G8" s="9">
        <v>0</v>
      </c>
      <c r="H8" s="9">
        <v>0</v>
      </c>
      <c r="I8" s="9">
        <v>0</v>
      </c>
      <c r="J8" s="21">
        <v>0</v>
      </c>
      <c r="K8" s="5">
        <f t="shared" si="1"/>
        <v>0</v>
      </c>
    </row>
    <row r="9" spans="1:26" ht="16.5" customHeight="1" x14ac:dyDescent="0.25">
      <c r="A9" s="15" t="s">
        <v>35</v>
      </c>
      <c r="B9" s="15">
        <v>1574</v>
      </c>
      <c r="C9" s="15" t="s">
        <v>16</v>
      </c>
      <c r="D9" s="15">
        <f>VLOOKUP(C9,Szorzótábla!$A$1:$B$11,2,FALSE)</f>
        <v>365</v>
      </c>
      <c r="E9" s="17">
        <f t="shared" si="0"/>
        <v>574510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5">
        <f t="shared" si="1"/>
        <v>0</v>
      </c>
    </row>
    <row r="10" spans="1:26" x14ac:dyDescent="0.25">
      <c r="A10" s="15" t="s">
        <v>36</v>
      </c>
      <c r="B10" s="15">
        <v>293</v>
      </c>
      <c r="C10" s="15" t="s">
        <v>16</v>
      </c>
      <c r="D10" s="15">
        <f>VLOOKUP(C10,Szorzótábla!$A$1:$B$11,2,FALSE)</f>
        <v>365</v>
      </c>
      <c r="E10" s="17">
        <f t="shared" si="0"/>
        <v>106945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5">
        <f t="shared" si="1"/>
        <v>0</v>
      </c>
    </row>
    <row r="11" spans="1:26" ht="14.25" customHeight="1" x14ac:dyDescent="0.25">
      <c r="A11" s="15" t="s">
        <v>37</v>
      </c>
      <c r="B11" s="15">
        <v>781</v>
      </c>
      <c r="C11" s="15" t="s">
        <v>17</v>
      </c>
      <c r="D11" s="15">
        <f>VLOOKUP(C11,Szorzótábla!$A$1:$B$11,2,FALSE)</f>
        <v>260</v>
      </c>
      <c r="E11" s="17">
        <f t="shared" si="0"/>
        <v>203060</v>
      </c>
      <c r="F11" s="9">
        <v>0</v>
      </c>
      <c r="G11" s="9">
        <v>0</v>
      </c>
      <c r="H11" s="9">
        <v>0</v>
      </c>
      <c r="I11" s="9">
        <v>0</v>
      </c>
      <c r="J11" s="21">
        <v>0</v>
      </c>
      <c r="K11" s="5">
        <f t="shared" si="1"/>
        <v>0</v>
      </c>
    </row>
    <row r="12" spans="1:26" x14ac:dyDescent="0.25">
      <c r="A12" s="15" t="s">
        <v>38</v>
      </c>
      <c r="B12" s="15">
        <v>177</v>
      </c>
      <c r="C12" s="15" t="s">
        <v>17</v>
      </c>
      <c r="D12" s="15">
        <f>VLOOKUP(C12,Szorzótábla!$A$1:$B$11,2,FALSE)</f>
        <v>260</v>
      </c>
      <c r="E12" s="17">
        <f t="shared" si="0"/>
        <v>46020</v>
      </c>
      <c r="F12" s="9">
        <v>0</v>
      </c>
      <c r="G12" s="9">
        <v>0</v>
      </c>
      <c r="H12" s="9">
        <v>0</v>
      </c>
      <c r="I12" s="9">
        <v>0</v>
      </c>
      <c r="J12" s="21">
        <v>0</v>
      </c>
      <c r="K12" s="5">
        <f t="shared" si="1"/>
        <v>0</v>
      </c>
    </row>
    <row r="13" spans="1:26" x14ac:dyDescent="0.25">
      <c r="A13" s="15" t="s">
        <v>39</v>
      </c>
      <c r="B13" s="15">
        <v>0</v>
      </c>
      <c r="C13" s="15" t="s">
        <v>16</v>
      </c>
      <c r="D13" s="15">
        <f>VLOOKUP(C13,Szorzótábla!$A$1:$B$11,2,FALSE)</f>
        <v>365</v>
      </c>
      <c r="E13" s="17">
        <f t="shared" si="0"/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5">
        <f t="shared" si="1"/>
        <v>0</v>
      </c>
    </row>
    <row r="14" spans="1:26" x14ac:dyDescent="0.25">
      <c r="A14" s="15" t="s">
        <v>40</v>
      </c>
      <c r="B14" s="15">
        <v>2088</v>
      </c>
      <c r="C14" s="15" t="s">
        <v>18</v>
      </c>
      <c r="D14" s="15">
        <f>VLOOKUP(C14,Szorzótábla!$A$1:$B$11,2,FALSE)</f>
        <v>52</v>
      </c>
      <c r="E14" s="17">
        <f t="shared" si="0"/>
        <v>108576</v>
      </c>
      <c r="F14" s="9">
        <v>0</v>
      </c>
      <c r="G14" s="9">
        <v>0</v>
      </c>
      <c r="H14" s="9">
        <v>0</v>
      </c>
      <c r="I14" s="9">
        <v>0</v>
      </c>
      <c r="J14" s="21">
        <v>0</v>
      </c>
      <c r="K14" s="5">
        <f t="shared" si="1"/>
        <v>0</v>
      </c>
    </row>
    <row r="15" spans="1:26" x14ac:dyDescent="0.25">
      <c r="A15" s="15" t="s">
        <v>41</v>
      </c>
      <c r="B15" s="15">
        <v>31</v>
      </c>
      <c r="C15" s="15" t="s">
        <v>17</v>
      </c>
      <c r="D15" s="15">
        <f>VLOOKUP(C15,Szorzótábla!$A$1:$B$11,2,FALSE)</f>
        <v>260</v>
      </c>
      <c r="E15" s="17">
        <f t="shared" si="0"/>
        <v>8060</v>
      </c>
      <c r="F15" s="9">
        <v>0</v>
      </c>
      <c r="G15" s="9">
        <v>0</v>
      </c>
      <c r="H15" s="9">
        <v>0</v>
      </c>
      <c r="I15" s="9">
        <v>0</v>
      </c>
      <c r="J15" s="21">
        <v>0</v>
      </c>
      <c r="K15" s="5">
        <f t="shared" si="1"/>
        <v>0</v>
      </c>
    </row>
    <row r="16" spans="1:26" x14ac:dyDescent="0.25">
      <c r="A16" s="15" t="s">
        <v>42</v>
      </c>
      <c r="B16" s="15">
        <v>3380</v>
      </c>
      <c r="C16" s="15" t="s">
        <v>16</v>
      </c>
      <c r="D16" s="15">
        <f>VLOOKUP(C16,Szorzótábla!$A$1:$B$11,2,FALSE)</f>
        <v>365</v>
      </c>
      <c r="E16" s="17">
        <f t="shared" si="0"/>
        <v>1233700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5">
        <f t="shared" si="1"/>
        <v>0</v>
      </c>
    </row>
    <row r="17" spans="1:11" ht="45" x14ac:dyDescent="0.25">
      <c r="A17" s="15" t="s">
        <v>43</v>
      </c>
      <c r="B17" s="15">
        <v>394</v>
      </c>
      <c r="C17" s="15" t="s">
        <v>16</v>
      </c>
      <c r="D17" s="15">
        <f>VLOOKUP(C17,Szorzótábla!$A$1:$B$11,2,FALSE)</f>
        <v>365</v>
      </c>
      <c r="E17" s="17">
        <f t="shared" si="0"/>
        <v>143810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5">
        <f t="shared" si="1"/>
        <v>0</v>
      </c>
    </row>
    <row r="18" spans="1:11" x14ac:dyDescent="0.25">
      <c r="A18" s="15" t="s">
        <v>44</v>
      </c>
      <c r="B18" s="15">
        <v>472</v>
      </c>
      <c r="C18" s="15" t="s">
        <v>16</v>
      </c>
      <c r="D18" s="15">
        <f>VLOOKUP(C18,Szorzótábla!$A$1:$B$11,2,FALSE)</f>
        <v>365</v>
      </c>
      <c r="E18" s="17">
        <f t="shared" si="0"/>
        <v>172280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5">
        <f t="shared" si="1"/>
        <v>0</v>
      </c>
    </row>
    <row r="19" spans="1:11" x14ac:dyDescent="0.25">
      <c r="A19" s="15" t="s">
        <v>45</v>
      </c>
      <c r="B19" s="15">
        <v>365</v>
      </c>
      <c r="C19" s="15" t="s">
        <v>16</v>
      </c>
      <c r="D19" s="15">
        <f>VLOOKUP(C19,Szorzótábla!$A$1:$B$11,2,FALSE)</f>
        <v>365</v>
      </c>
      <c r="E19" s="17">
        <f t="shared" si="0"/>
        <v>133225</v>
      </c>
      <c r="F19" s="9">
        <v>0</v>
      </c>
      <c r="G19" s="12">
        <v>0</v>
      </c>
      <c r="H19" s="12">
        <v>0</v>
      </c>
      <c r="I19" s="12">
        <v>0</v>
      </c>
      <c r="J19" s="12">
        <v>0</v>
      </c>
      <c r="K19" s="5">
        <f t="shared" si="1"/>
        <v>0</v>
      </c>
    </row>
    <row r="20" spans="1:11" x14ac:dyDescent="0.25">
      <c r="A20" s="15" t="s">
        <v>46</v>
      </c>
      <c r="B20" s="15">
        <v>365</v>
      </c>
      <c r="C20" s="15" t="s">
        <v>16</v>
      </c>
      <c r="D20" s="15">
        <f>VLOOKUP(C20,Szorzótábla!$A$1:$B$11,2,FALSE)</f>
        <v>365</v>
      </c>
      <c r="E20" s="17">
        <f t="shared" si="0"/>
        <v>133225</v>
      </c>
      <c r="F20" s="9">
        <v>0</v>
      </c>
      <c r="G20" s="9">
        <v>0</v>
      </c>
      <c r="H20" s="9">
        <v>0</v>
      </c>
      <c r="I20" s="9">
        <v>0</v>
      </c>
      <c r="J20" s="21">
        <v>0</v>
      </c>
      <c r="K20" s="5">
        <f t="shared" si="1"/>
        <v>0</v>
      </c>
    </row>
    <row r="21" spans="1:11" x14ac:dyDescent="0.25">
      <c r="A21" s="15" t="s">
        <v>47</v>
      </c>
      <c r="B21" s="15">
        <v>365</v>
      </c>
      <c r="C21" s="15" t="s">
        <v>27</v>
      </c>
      <c r="D21" s="15">
        <f>VLOOKUP(C21,Szorzótábla!$A$1:$B$11,2,FALSE)</f>
        <v>1300</v>
      </c>
      <c r="E21" s="17">
        <f t="shared" si="0"/>
        <v>474500</v>
      </c>
      <c r="F21" s="9">
        <v>0</v>
      </c>
      <c r="G21" s="12">
        <v>0</v>
      </c>
      <c r="H21" s="12">
        <v>0</v>
      </c>
      <c r="I21" s="12">
        <v>0</v>
      </c>
      <c r="J21" s="12">
        <v>0</v>
      </c>
      <c r="K21" s="5">
        <f t="shared" si="1"/>
        <v>0</v>
      </c>
    </row>
    <row r="22" spans="1:11" x14ac:dyDescent="0.25">
      <c r="A22" s="15" t="s">
        <v>48</v>
      </c>
      <c r="B22" s="15">
        <v>248</v>
      </c>
      <c r="C22" s="15" t="s">
        <v>16</v>
      </c>
      <c r="D22" s="15">
        <f>VLOOKUP(C22,Szorzótábla!$A$1:$B$11,2,FALSE)</f>
        <v>365</v>
      </c>
      <c r="E22" s="17">
        <f t="shared" si="0"/>
        <v>90520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5">
        <f t="shared" si="1"/>
        <v>0</v>
      </c>
    </row>
    <row r="23" spans="1:11" x14ac:dyDescent="0.25">
      <c r="A23" s="15" t="s">
        <v>49</v>
      </c>
      <c r="B23" s="15">
        <v>1196</v>
      </c>
      <c r="C23" s="15" t="s">
        <v>16</v>
      </c>
      <c r="D23" s="15">
        <f>VLOOKUP(C23,Szorzótábla!$A$1:$B$11,2,FALSE)</f>
        <v>365</v>
      </c>
      <c r="E23" s="17">
        <f t="shared" si="0"/>
        <v>436540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5">
        <f t="shared" si="1"/>
        <v>0</v>
      </c>
    </row>
    <row r="24" spans="1:11" ht="30" x14ac:dyDescent="0.25">
      <c r="A24" s="15" t="s">
        <v>50</v>
      </c>
      <c r="B24" s="15">
        <v>33</v>
      </c>
      <c r="C24" s="15" t="s">
        <v>16</v>
      </c>
      <c r="D24" s="15">
        <f>VLOOKUP(C24,Szorzótábla!$A$1:$B$11,2,FALSE)</f>
        <v>365</v>
      </c>
      <c r="E24" s="17">
        <f t="shared" si="0"/>
        <v>12045</v>
      </c>
      <c r="F24" s="9">
        <v>0</v>
      </c>
      <c r="G24" s="9">
        <v>0</v>
      </c>
      <c r="H24" s="21">
        <v>0</v>
      </c>
      <c r="I24" s="9">
        <v>0</v>
      </c>
      <c r="J24" s="9">
        <v>0</v>
      </c>
      <c r="K24" s="5">
        <f t="shared" si="1"/>
        <v>0</v>
      </c>
    </row>
    <row r="25" spans="1:11" x14ac:dyDescent="0.25">
      <c r="A25" s="15" t="s">
        <v>51</v>
      </c>
      <c r="B25" s="15">
        <v>721</v>
      </c>
      <c r="C25" s="15" t="s">
        <v>17</v>
      </c>
      <c r="D25" s="15">
        <f>VLOOKUP(C25,Szorzótábla!$A$1:$B$11,2,FALSE)</f>
        <v>260</v>
      </c>
      <c r="E25" s="17">
        <f t="shared" si="0"/>
        <v>187460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5">
        <f t="shared" si="1"/>
        <v>0</v>
      </c>
    </row>
    <row r="26" spans="1:11" x14ac:dyDescent="0.25">
      <c r="A26" s="15" t="s">
        <v>52</v>
      </c>
      <c r="B26" s="15">
        <v>67</v>
      </c>
      <c r="C26" s="15" t="s">
        <v>16</v>
      </c>
      <c r="D26" s="15">
        <f>VLOOKUP(C26,Szorzótábla!$A$1:$B$11,2,FALSE)</f>
        <v>365</v>
      </c>
      <c r="E26" s="17">
        <f t="shared" si="0"/>
        <v>24455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5">
        <f t="shared" si="1"/>
        <v>0</v>
      </c>
    </row>
    <row r="27" spans="1:11" x14ac:dyDescent="0.25">
      <c r="A27" s="15" t="s">
        <v>53</v>
      </c>
      <c r="B27" s="15">
        <v>95</v>
      </c>
      <c r="C27" s="15" t="s">
        <v>18</v>
      </c>
      <c r="D27" s="15">
        <f>VLOOKUP(C27,Szorzótábla!$A$1:$B$11,2,FALSE)</f>
        <v>52</v>
      </c>
      <c r="E27" s="17">
        <f t="shared" si="0"/>
        <v>4940</v>
      </c>
      <c r="F27" s="9">
        <v>0</v>
      </c>
      <c r="G27" s="12">
        <v>0</v>
      </c>
      <c r="H27" s="12">
        <v>0</v>
      </c>
      <c r="I27" s="12">
        <v>0</v>
      </c>
      <c r="J27" s="21">
        <v>0</v>
      </c>
      <c r="K27" s="5">
        <f t="shared" si="1"/>
        <v>0</v>
      </c>
    </row>
    <row r="28" spans="1:11" ht="30" x14ac:dyDescent="0.25">
      <c r="A28" s="15" t="s">
        <v>54</v>
      </c>
      <c r="B28" s="15">
        <v>9</v>
      </c>
      <c r="C28" s="15" t="s">
        <v>16</v>
      </c>
      <c r="D28" s="15">
        <f>VLOOKUP(C28,Szorzótábla!$A$1:$B$11,2,FALSE)</f>
        <v>365</v>
      </c>
      <c r="E28" s="17">
        <f t="shared" si="0"/>
        <v>3285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5">
        <f t="shared" si="1"/>
        <v>0</v>
      </c>
    </row>
    <row r="29" spans="1:11" x14ac:dyDescent="0.25">
      <c r="A29" s="15" t="s">
        <v>55</v>
      </c>
      <c r="B29" s="15">
        <v>21</v>
      </c>
      <c r="C29" s="15" t="s">
        <v>17</v>
      </c>
      <c r="D29" s="15">
        <f>VLOOKUP(C29,Szorzótábla!$A$1:$B$11,2,FALSE)</f>
        <v>260</v>
      </c>
      <c r="E29" s="17">
        <f t="shared" si="0"/>
        <v>5460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5">
        <f t="shared" si="1"/>
        <v>0</v>
      </c>
    </row>
    <row r="30" spans="1:11" x14ac:dyDescent="0.25">
      <c r="A30" s="15" t="s">
        <v>56</v>
      </c>
      <c r="B30" s="15">
        <v>0</v>
      </c>
      <c r="C30" s="15" t="s">
        <v>16</v>
      </c>
      <c r="D30" s="15">
        <f>VLOOKUP(C30,Szorzótábla!$A$1:$B$11,2,FALSE)</f>
        <v>365</v>
      </c>
      <c r="E30" s="17">
        <f t="shared" si="0"/>
        <v>0</v>
      </c>
      <c r="F30" s="12">
        <v>0</v>
      </c>
      <c r="G30" s="12">
        <v>0</v>
      </c>
      <c r="H30" s="12">
        <v>0</v>
      </c>
      <c r="I30" s="12">
        <v>0</v>
      </c>
      <c r="J30" s="21">
        <v>0</v>
      </c>
      <c r="K30" s="5">
        <f t="shared" si="1"/>
        <v>0</v>
      </c>
    </row>
    <row r="31" spans="1:11" x14ac:dyDescent="0.25">
      <c r="A31" s="25" t="s">
        <v>57</v>
      </c>
      <c r="B31" s="25">
        <v>500</v>
      </c>
      <c r="C31" s="15" t="s">
        <v>21</v>
      </c>
      <c r="D31" s="15">
        <f>VLOOKUP(C31,Szorzótábla!$A$1:$B$11,2,FALSE)</f>
        <v>2</v>
      </c>
      <c r="E31" s="17">
        <f t="shared" si="0"/>
        <v>1000</v>
      </c>
      <c r="F31" s="9">
        <v>0</v>
      </c>
      <c r="G31" s="12">
        <v>0</v>
      </c>
      <c r="H31" s="12">
        <v>0</v>
      </c>
      <c r="I31" s="12">
        <v>0</v>
      </c>
      <c r="J31" s="12">
        <v>0</v>
      </c>
      <c r="K31" s="5">
        <f t="shared" si="1"/>
        <v>0</v>
      </c>
    </row>
    <row r="32" spans="1:11" ht="30" x14ac:dyDescent="0.25">
      <c r="A32" s="25" t="s">
        <v>58</v>
      </c>
      <c r="B32" s="25">
        <v>100</v>
      </c>
      <c r="C32" s="15" t="s">
        <v>23</v>
      </c>
      <c r="D32" s="15">
        <f>VLOOKUP(C32,Szorzótábla!$A$1:$B$11,2,FALSE)</f>
        <v>1</v>
      </c>
      <c r="E32" s="17">
        <f t="shared" si="0"/>
        <v>100</v>
      </c>
      <c r="F32" s="23">
        <v>0</v>
      </c>
      <c r="G32" s="12">
        <v>0</v>
      </c>
      <c r="H32" s="12">
        <v>0</v>
      </c>
      <c r="I32" s="12">
        <v>0</v>
      </c>
      <c r="J32" s="12">
        <v>0</v>
      </c>
      <c r="K32" s="5">
        <f t="shared" si="1"/>
        <v>0</v>
      </c>
    </row>
    <row r="33" spans="1:11" x14ac:dyDescent="0.25">
      <c r="A33" s="25" t="s">
        <v>59</v>
      </c>
      <c r="B33" s="25">
        <v>50</v>
      </c>
      <c r="C33" s="15" t="s">
        <v>16</v>
      </c>
      <c r="D33" s="15">
        <f>VLOOKUP(C33,Szorzótábla!$A$1:$B$11,2,FALSE)</f>
        <v>365</v>
      </c>
      <c r="E33" s="17">
        <f t="shared" si="0"/>
        <v>18250</v>
      </c>
      <c r="F33" s="9">
        <v>0</v>
      </c>
      <c r="G33" s="12">
        <v>0</v>
      </c>
      <c r="H33" s="12">
        <v>0</v>
      </c>
      <c r="I33" s="12">
        <v>0</v>
      </c>
      <c r="J33" s="12">
        <v>0</v>
      </c>
      <c r="K33" s="5">
        <f t="shared" si="1"/>
        <v>0</v>
      </c>
    </row>
    <row r="34" spans="1:11" x14ac:dyDescent="0.25">
      <c r="A34" s="25" t="s">
        <v>60</v>
      </c>
      <c r="B34" s="25">
        <v>2000</v>
      </c>
      <c r="C34" s="15" t="s">
        <v>23</v>
      </c>
      <c r="D34" s="15">
        <f>VLOOKUP(C34,Szorzótábla!$A$1:$B$11,2,FALSE)</f>
        <v>1</v>
      </c>
      <c r="E34" s="17">
        <f t="shared" si="0"/>
        <v>2000</v>
      </c>
      <c r="F34" s="9">
        <v>0</v>
      </c>
      <c r="G34" s="12">
        <v>0</v>
      </c>
      <c r="H34" s="12">
        <v>0</v>
      </c>
      <c r="I34" s="12">
        <v>0</v>
      </c>
      <c r="J34" s="12">
        <v>0</v>
      </c>
      <c r="K34" s="5">
        <f t="shared" si="1"/>
        <v>0</v>
      </c>
    </row>
    <row r="35" spans="1:11" x14ac:dyDescent="0.25">
      <c r="A35" s="25" t="s">
        <v>61</v>
      </c>
      <c r="B35" s="25">
        <v>5009</v>
      </c>
      <c r="C35" s="15" t="s">
        <v>19</v>
      </c>
      <c r="D35" s="15">
        <f>VLOOKUP(C35,Szorzótábla!$A$1:$B$11,2,FALSE)</f>
        <v>12</v>
      </c>
      <c r="E35" s="17">
        <f t="shared" si="0"/>
        <v>60108</v>
      </c>
      <c r="F35" s="9">
        <v>0</v>
      </c>
      <c r="G35" s="12">
        <v>0</v>
      </c>
      <c r="H35" s="12">
        <v>0</v>
      </c>
      <c r="I35" s="12">
        <v>0</v>
      </c>
      <c r="J35" s="12">
        <v>0</v>
      </c>
      <c r="K35" s="5">
        <f t="shared" si="1"/>
        <v>0</v>
      </c>
    </row>
    <row r="36" spans="1:11" x14ac:dyDescent="0.25">
      <c r="A36" s="25" t="s">
        <v>62</v>
      </c>
      <c r="B36" s="25">
        <v>132</v>
      </c>
      <c r="C36" s="15" t="s">
        <v>20</v>
      </c>
      <c r="D36" s="15">
        <f>VLOOKUP(C36,Szorzótábla!$A$1:$B$11,2,FALSE)</f>
        <v>4</v>
      </c>
      <c r="E36" s="17">
        <f t="shared" si="0"/>
        <v>528</v>
      </c>
      <c r="F36" s="9">
        <v>0</v>
      </c>
      <c r="G36" s="12">
        <v>0</v>
      </c>
      <c r="H36" s="12">
        <v>0</v>
      </c>
      <c r="I36" s="12">
        <v>0</v>
      </c>
      <c r="J36" s="12">
        <v>0</v>
      </c>
      <c r="K36" s="5">
        <f t="shared" si="1"/>
        <v>0</v>
      </c>
    </row>
    <row r="37" spans="1:11" ht="30" x14ac:dyDescent="0.25">
      <c r="A37" s="25" t="s">
        <v>63</v>
      </c>
      <c r="B37" s="25">
        <v>132</v>
      </c>
      <c r="C37" s="15" t="s">
        <v>20</v>
      </c>
      <c r="D37" s="15">
        <f>VLOOKUP(C37,Szorzótábla!$A$1:$B$11,2,FALSE)</f>
        <v>4</v>
      </c>
      <c r="E37" s="17">
        <f t="shared" si="0"/>
        <v>528</v>
      </c>
      <c r="F37" s="9">
        <v>0</v>
      </c>
      <c r="G37" s="12">
        <v>0</v>
      </c>
      <c r="H37" s="12">
        <v>0</v>
      </c>
      <c r="I37" s="12">
        <v>0</v>
      </c>
      <c r="J37" s="12">
        <v>0</v>
      </c>
      <c r="K37" s="5">
        <f t="shared" si="1"/>
        <v>0</v>
      </c>
    </row>
    <row r="38" spans="1:11" ht="30" x14ac:dyDescent="0.25">
      <c r="A38" s="25" t="s">
        <v>64</v>
      </c>
      <c r="B38" s="25">
        <v>132</v>
      </c>
      <c r="C38" s="15" t="s">
        <v>20</v>
      </c>
      <c r="D38" s="15">
        <f>VLOOKUP(C38,Szorzótábla!$A$1:$B$11,2,FALSE)</f>
        <v>4</v>
      </c>
      <c r="E38" s="17">
        <f t="shared" si="0"/>
        <v>528</v>
      </c>
      <c r="F38" s="9">
        <v>0</v>
      </c>
      <c r="G38" s="12">
        <v>0</v>
      </c>
      <c r="H38" s="12">
        <v>0</v>
      </c>
      <c r="I38" s="12">
        <v>0</v>
      </c>
      <c r="J38" s="12">
        <v>0</v>
      </c>
      <c r="K38" s="5">
        <f t="shared" si="1"/>
        <v>0</v>
      </c>
    </row>
    <row r="39" spans="1:11" x14ac:dyDescent="0.25">
      <c r="A39" s="25" t="s">
        <v>65</v>
      </c>
      <c r="B39" s="25">
        <v>32</v>
      </c>
      <c r="C39" s="15" t="s">
        <v>16</v>
      </c>
      <c r="D39" s="15">
        <f>VLOOKUP(C39,Szorzótábla!$A$1:$B$11,2,FALSE)</f>
        <v>365</v>
      </c>
      <c r="E39" s="17">
        <f t="shared" si="0"/>
        <v>11680</v>
      </c>
      <c r="F39" s="9">
        <v>0</v>
      </c>
      <c r="G39" s="12">
        <v>0</v>
      </c>
      <c r="H39" s="12">
        <v>0</v>
      </c>
      <c r="I39" s="12">
        <v>0</v>
      </c>
      <c r="J39" s="12">
        <v>0</v>
      </c>
      <c r="K39" s="5">
        <f t="shared" si="1"/>
        <v>0</v>
      </c>
    </row>
    <row r="40" spans="1:11" x14ac:dyDescent="0.25">
      <c r="A40" s="25" t="s">
        <v>66</v>
      </c>
      <c r="B40" s="25"/>
      <c r="C40" s="15" t="s">
        <v>18</v>
      </c>
      <c r="D40" s="15">
        <f>VLOOKUP(C40,Szorzótábla!$A$1:$B$11,2,FALSE)</f>
        <v>52</v>
      </c>
      <c r="E40" s="17">
        <f t="shared" si="0"/>
        <v>0</v>
      </c>
      <c r="F40" s="9"/>
      <c r="G40" s="10">
        <v>0</v>
      </c>
      <c r="H40" s="10">
        <v>0</v>
      </c>
      <c r="I40" s="10">
        <v>0</v>
      </c>
      <c r="J40" s="11">
        <v>0</v>
      </c>
      <c r="K40" s="5">
        <f t="shared" si="1"/>
        <v>0</v>
      </c>
    </row>
    <row r="41" spans="1:11" x14ac:dyDescent="0.25">
      <c r="A41" s="15" t="s">
        <v>10</v>
      </c>
      <c r="B41" s="15">
        <f>SUM(B3:B30)</f>
        <v>22885</v>
      </c>
      <c r="C41" s="15"/>
      <c r="D41" s="15"/>
      <c r="E41" s="17">
        <f t="shared" si="0"/>
        <v>0</v>
      </c>
      <c r="F41" s="4" t="s">
        <v>10</v>
      </c>
      <c r="G41" s="4"/>
      <c r="H41" s="4"/>
      <c r="I41" s="4"/>
      <c r="J41" s="4"/>
      <c r="K41" s="5">
        <f>SUM(K3:K39)</f>
        <v>0</v>
      </c>
    </row>
  </sheetData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Szorzótábla!$A$1:$A$11</xm:f>
          </x14:formula1>
          <xm:sqref>C3:C40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41"/>
  <sheetViews>
    <sheetView windowProtection="1" topLeftCell="D14" workbookViewId="0">
      <selection activeCell="F27" sqref="F27"/>
    </sheetView>
  </sheetViews>
  <sheetFormatPr defaultRowHeight="15" x14ac:dyDescent="0.25"/>
  <cols>
    <col min="1" max="1" width="46.5703125" style="2" customWidth="1"/>
    <col min="2" max="2" width="15.7109375" style="2" customWidth="1"/>
    <col min="3" max="3" width="26.140625" style="2" customWidth="1"/>
    <col min="4" max="4" width="12.28515625" style="2" customWidth="1"/>
    <col min="5" max="5" width="13.5703125" style="18" customWidth="1"/>
    <col min="6" max="6" width="13.7109375" style="14" customWidth="1"/>
    <col min="7" max="7" width="11.28515625" style="14" customWidth="1"/>
    <col min="8" max="8" width="11.5703125" style="14" customWidth="1"/>
    <col min="9" max="9" width="11.85546875" style="14" customWidth="1"/>
    <col min="10" max="10" width="12.85546875" style="14" customWidth="1"/>
    <col min="11" max="11" width="11.7109375" style="14" customWidth="1"/>
    <col min="12" max="16384" width="9.140625" style="14"/>
  </cols>
  <sheetData>
    <row r="1" spans="1:26" s="1" customFormat="1" ht="57" customHeight="1" x14ac:dyDescent="0.25">
      <c r="A1" s="7" t="s">
        <v>69</v>
      </c>
      <c r="B1" s="13" t="s">
        <v>26</v>
      </c>
      <c r="C1" s="13" t="s">
        <v>13</v>
      </c>
      <c r="D1" s="13" t="s">
        <v>13</v>
      </c>
      <c r="E1" s="16" t="s">
        <v>15</v>
      </c>
      <c r="F1" s="7" t="s">
        <v>0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Z1" s="14"/>
    </row>
    <row r="2" spans="1:26" s="6" customFormat="1" x14ac:dyDescent="0.25">
      <c r="A2" s="7" t="s">
        <v>6</v>
      </c>
      <c r="B2" s="13" t="s">
        <v>12</v>
      </c>
      <c r="C2" s="13" t="s">
        <v>25</v>
      </c>
      <c r="D2" s="13" t="s">
        <v>14</v>
      </c>
      <c r="E2" s="16" t="s">
        <v>7</v>
      </c>
      <c r="F2" s="8" t="s">
        <v>8</v>
      </c>
      <c r="G2" s="8" t="s">
        <v>8</v>
      </c>
      <c r="H2" s="8" t="s">
        <v>8</v>
      </c>
      <c r="I2" s="8" t="s">
        <v>8</v>
      </c>
      <c r="J2" s="8" t="s">
        <v>8</v>
      </c>
      <c r="K2" s="8" t="s">
        <v>9</v>
      </c>
      <c r="Z2" s="14"/>
    </row>
    <row r="3" spans="1:26" x14ac:dyDescent="0.25">
      <c r="A3" s="15" t="s">
        <v>29</v>
      </c>
      <c r="B3" s="15">
        <v>949</v>
      </c>
      <c r="C3" s="15" t="s">
        <v>16</v>
      </c>
      <c r="D3" s="15">
        <f>VLOOKUP(C3,Szorzótábla!$A$1:$B$11,2,FALSE)</f>
        <v>365</v>
      </c>
      <c r="E3" s="17">
        <f>B3*D3</f>
        <v>346385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5">
        <f>E3*(F3+G3/30+H3/90+I3/180+J3/365)</f>
        <v>0</v>
      </c>
    </row>
    <row r="4" spans="1:26" x14ac:dyDescent="0.25">
      <c r="A4" s="15" t="s">
        <v>30</v>
      </c>
      <c r="B4" s="15">
        <v>774</v>
      </c>
      <c r="C4" s="15" t="s">
        <v>16</v>
      </c>
      <c r="D4" s="15">
        <f>VLOOKUP(C4,Szorzótábla!$A$1:$B$11,2,FALSE)</f>
        <v>365</v>
      </c>
      <c r="E4" s="17">
        <f t="shared" ref="E4:E41" si="0">B4*D4</f>
        <v>282510</v>
      </c>
      <c r="F4" s="9">
        <v>0</v>
      </c>
      <c r="G4" s="9">
        <v>0</v>
      </c>
      <c r="H4" s="9">
        <v>0</v>
      </c>
      <c r="I4" s="9">
        <v>0</v>
      </c>
      <c r="J4" s="21">
        <v>0</v>
      </c>
      <c r="K4" s="5">
        <f t="shared" ref="K4:K40" si="1">E4*(F4+G4/30+H4/90+I4/180+J4/365)</f>
        <v>0</v>
      </c>
    </row>
    <row r="5" spans="1:26" x14ac:dyDescent="0.25">
      <c r="A5" s="15" t="s">
        <v>31</v>
      </c>
      <c r="B5" s="15">
        <v>238</v>
      </c>
      <c r="C5" s="15" t="s">
        <v>16</v>
      </c>
      <c r="D5" s="15">
        <f>VLOOKUP(C5,Szorzótábla!$A$1:$B$11,2,FALSE)</f>
        <v>365</v>
      </c>
      <c r="E5" s="17">
        <f t="shared" si="0"/>
        <v>86870</v>
      </c>
      <c r="F5" s="9">
        <v>0</v>
      </c>
      <c r="G5" s="9">
        <v>0</v>
      </c>
      <c r="H5" s="9">
        <v>0</v>
      </c>
      <c r="I5" s="9">
        <v>0</v>
      </c>
      <c r="J5" s="21">
        <v>0</v>
      </c>
      <c r="K5" s="5">
        <f t="shared" si="1"/>
        <v>0</v>
      </c>
    </row>
    <row r="6" spans="1:26" x14ac:dyDescent="0.25">
      <c r="A6" s="15" t="s">
        <v>32</v>
      </c>
      <c r="B6" s="15">
        <v>595</v>
      </c>
      <c r="C6" s="15" t="s">
        <v>17</v>
      </c>
      <c r="D6" s="15">
        <f>VLOOKUP(C6,Szorzótábla!$A$1:$B$11,2,FALSE)</f>
        <v>260</v>
      </c>
      <c r="E6" s="17">
        <f t="shared" si="0"/>
        <v>154700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5">
        <f t="shared" si="1"/>
        <v>0</v>
      </c>
    </row>
    <row r="7" spans="1:26" x14ac:dyDescent="0.25">
      <c r="A7" s="15" t="s">
        <v>33</v>
      </c>
      <c r="B7" s="15">
        <v>150</v>
      </c>
      <c r="C7" s="15" t="s">
        <v>16</v>
      </c>
      <c r="D7" s="15">
        <f>VLOOKUP(C7,Szorzótábla!$A$1:$B$11,2,FALSE)</f>
        <v>365</v>
      </c>
      <c r="E7" s="17">
        <f t="shared" si="0"/>
        <v>54750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5">
        <f t="shared" si="1"/>
        <v>0</v>
      </c>
    </row>
    <row r="8" spans="1:26" x14ac:dyDescent="0.25">
      <c r="A8" s="15" t="s">
        <v>34</v>
      </c>
      <c r="B8" s="15">
        <v>63</v>
      </c>
      <c r="C8" s="15" t="s">
        <v>17</v>
      </c>
      <c r="D8" s="15">
        <f>VLOOKUP(C8,Szorzótábla!$A$1:$B$11,2,FALSE)</f>
        <v>260</v>
      </c>
      <c r="E8" s="17">
        <f t="shared" si="0"/>
        <v>16380</v>
      </c>
      <c r="F8" s="9">
        <v>0</v>
      </c>
      <c r="G8" s="9">
        <v>0</v>
      </c>
      <c r="H8" s="9">
        <v>0</v>
      </c>
      <c r="I8" s="9">
        <v>0</v>
      </c>
      <c r="J8" s="21">
        <v>0</v>
      </c>
      <c r="K8" s="5">
        <f t="shared" si="1"/>
        <v>0</v>
      </c>
    </row>
    <row r="9" spans="1:26" ht="16.5" customHeight="1" x14ac:dyDescent="0.25">
      <c r="A9" s="15" t="s">
        <v>35</v>
      </c>
      <c r="B9" s="15">
        <v>565</v>
      </c>
      <c r="C9" s="15" t="s">
        <v>16</v>
      </c>
      <c r="D9" s="15">
        <f>VLOOKUP(C9,Szorzótábla!$A$1:$B$11,2,FALSE)</f>
        <v>365</v>
      </c>
      <c r="E9" s="17">
        <f t="shared" si="0"/>
        <v>206225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5">
        <f t="shared" si="1"/>
        <v>0</v>
      </c>
    </row>
    <row r="10" spans="1:26" x14ac:dyDescent="0.25">
      <c r="A10" s="15" t="s">
        <v>36</v>
      </c>
      <c r="B10" s="15">
        <v>282</v>
      </c>
      <c r="C10" s="15" t="s">
        <v>16</v>
      </c>
      <c r="D10" s="15">
        <f>VLOOKUP(C10,Szorzótábla!$A$1:$B$11,2,FALSE)</f>
        <v>365</v>
      </c>
      <c r="E10" s="17">
        <f t="shared" si="0"/>
        <v>102930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5">
        <f t="shared" si="1"/>
        <v>0</v>
      </c>
    </row>
    <row r="11" spans="1:26" ht="14.25" customHeight="1" x14ac:dyDescent="0.25">
      <c r="A11" s="15" t="s">
        <v>37</v>
      </c>
      <c r="B11" s="15">
        <v>247</v>
      </c>
      <c r="C11" s="15" t="s">
        <v>17</v>
      </c>
      <c r="D11" s="15">
        <f>VLOOKUP(C11,Szorzótábla!$A$1:$B$11,2,FALSE)</f>
        <v>260</v>
      </c>
      <c r="E11" s="17">
        <f t="shared" si="0"/>
        <v>64220</v>
      </c>
      <c r="F11" s="9">
        <v>0</v>
      </c>
      <c r="G11" s="9">
        <v>0</v>
      </c>
      <c r="H11" s="9">
        <v>0</v>
      </c>
      <c r="I11" s="9">
        <v>0</v>
      </c>
      <c r="J11" s="21">
        <v>0</v>
      </c>
      <c r="K11" s="5">
        <f t="shared" si="1"/>
        <v>0</v>
      </c>
    </row>
    <row r="12" spans="1:26" x14ac:dyDescent="0.25">
      <c r="A12" s="15" t="s">
        <v>38</v>
      </c>
      <c r="B12" s="15">
        <v>38</v>
      </c>
      <c r="C12" s="15" t="s">
        <v>17</v>
      </c>
      <c r="D12" s="15">
        <f>VLOOKUP(C12,Szorzótábla!$A$1:$B$11,2,FALSE)</f>
        <v>260</v>
      </c>
      <c r="E12" s="17">
        <f t="shared" si="0"/>
        <v>9880</v>
      </c>
      <c r="F12" s="9">
        <v>0</v>
      </c>
      <c r="G12" s="9">
        <v>0</v>
      </c>
      <c r="H12" s="9">
        <v>0</v>
      </c>
      <c r="I12" s="9">
        <v>0</v>
      </c>
      <c r="J12" s="21">
        <v>0</v>
      </c>
      <c r="K12" s="5">
        <f t="shared" si="1"/>
        <v>0</v>
      </c>
    </row>
    <row r="13" spans="1:26" x14ac:dyDescent="0.25">
      <c r="A13" s="15" t="s">
        <v>39</v>
      </c>
      <c r="B13" s="15">
        <v>0</v>
      </c>
      <c r="C13" s="15" t="s">
        <v>16</v>
      </c>
      <c r="D13" s="15">
        <f>VLOOKUP(C13,Szorzótábla!$A$1:$B$11,2,FALSE)</f>
        <v>365</v>
      </c>
      <c r="E13" s="17">
        <f t="shared" si="0"/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5">
        <f t="shared" si="1"/>
        <v>0</v>
      </c>
    </row>
    <row r="14" spans="1:26" x14ac:dyDescent="0.25">
      <c r="A14" s="15" t="s">
        <v>40</v>
      </c>
      <c r="B14" s="15">
        <v>524</v>
      </c>
      <c r="C14" s="15" t="s">
        <v>18</v>
      </c>
      <c r="D14" s="15">
        <f>VLOOKUP(C14,Szorzótábla!$A$1:$B$11,2,FALSE)</f>
        <v>52</v>
      </c>
      <c r="E14" s="17">
        <f t="shared" si="0"/>
        <v>27248</v>
      </c>
      <c r="F14" s="9">
        <v>0</v>
      </c>
      <c r="G14" s="9">
        <v>0</v>
      </c>
      <c r="H14" s="9">
        <v>0</v>
      </c>
      <c r="I14" s="9">
        <v>0</v>
      </c>
      <c r="J14" s="21">
        <v>0</v>
      </c>
      <c r="K14" s="5">
        <f t="shared" si="1"/>
        <v>0</v>
      </c>
    </row>
    <row r="15" spans="1:26" x14ac:dyDescent="0.25">
      <c r="A15" s="15" t="s">
        <v>41</v>
      </c>
      <c r="B15" s="15">
        <v>11</v>
      </c>
      <c r="C15" s="15" t="s">
        <v>17</v>
      </c>
      <c r="D15" s="15">
        <f>VLOOKUP(C15,Szorzótábla!$A$1:$B$11,2,FALSE)</f>
        <v>260</v>
      </c>
      <c r="E15" s="17">
        <f t="shared" si="0"/>
        <v>2860</v>
      </c>
      <c r="F15" s="9">
        <v>0</v>
      </c>
      <c r="G15" s="9">
        <v>0</v>
      </c>
      <c r="H15" s="9">
        <v>0</v>
      </c>
      <c r="I15" s="9">
        <v>0</v>
      </c>
      <c r="J15" s="21">
        <v>0</v>
      </c>
      <c r="K15" s="5">
        <f t="shared" si="1"/>
        <v>0</v>
      </c>
    </row>
    <row r="16" spans="1:26" x14ac:dyDescent="0.25">
      <c r="A16" s="15" t="s">
        <v>42</v>
      </c>
      <c r="B16" s="15">
        <v>565</v>
      </c>
      <c r="C16" s="15" t="s">
        <v>16</v>
      </c>
      <c r="D16" s="15">
        <f>VLOOKUP(C16,Szorzótábla!$A$1:$B$11,2,FALSE)</f>
        <v>365</v>
      </c>
      <c r="E16" s="17">
        <f t="shared" si="0"/>
        <v>206225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5">
        <f t="shared" si="1"/>
        <v>0</v>
      </c>
    </row>
    <row r="17" spans="1:11" ht="45" x14ac:dyDescent="0.25">
      <c r="A17" s="15" t="s">
        <v>43</v>
      </c>
      <c r="B17" s="15">
        <v>6</v>
      </c>
      <c r="C17" s="15" t="s">
        <v>16</v>
      </c>
      <c r="D17" s="15">
        <f>VLOOKUP(C17,Szorzótábla!$A$1:$B$11,2,FALSE)</f>
        <v>365</v>
      </c>
      <c r="E17" s="17">
        <f t="shared" si="0"/>
        <v>2190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5">
        <f t="shared" si="1"/>
        <v>0</v>
      </c>
    </row>
    <row r="18" spans="1:11" x14ac:dyDescent="0.25">
      <c r="A18" s="15" t="s">
        <v>44</v>
      </c>
      <c r="B18" s="15">
        <v>167</v>
      </c>
      <c r="C18" s="15" t="s">
        <v>16</v>
      </c>
      <c r="D18" s="15">
        <f>VLOOKUP(C18,Szorzótábla!$A$1:$B$11,2,FALSE)</f>
        <v>365</v>
      </c>
      <c r="E18" s="17">
        <f t="shared" si="0"/>
        <v>60955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5">
        <f t="shared" si="1"/>
        <v>0</v>
      </c>
    </row>
    <row r="19" spans="1:11" x14ac:dyDescent="0.25">
      <c r="A19" s="15" t="s">
        <v>45</v>
      </c>
      <c r="B19" s="15">
        <v>40</v>
      </c>
      <c r="C19" s="15" t="s">
        <v>16</v>
      </c>
      <c r="D19" s="15">
        <f>VLOOKUP(C19,Szorzótábla!$A$1:$B$11,2,FALSE)</f>
        <v>365</v>
      </c>
      <c r="E19" s="17">
        <f t="shared" si="0"/>
        <v>14600</v>
      </c>
      <c r="F19" s="9">
        <v>0</v>
      </c>
      <c r="G19" s="12">
        <v>0</v>
      </c>
      <c r="H19" s="12">
        <v>0</v>
      </c>
      <c r="I19" s="12">
        <v>0</v>
      </c>
      <c r="J19" s="12">
        <v>0</v>
      </c>
      <c r="K19" s="5">
        <f t="shared" si="1"/>
        <v>0</v>
      </c>
    </row>
    <row r="20" spans="1:11" x14ac:dyDescent="0.25">
      <c r="A20" s="15" t="s">
        <v>46</v>
      </c>
      <c r="B20" s="15">
        <v>40</v>
      </c>
      <c r="C20" s="15" t="s">
        <v>16</v>
      </c>
      <c r="D20" s="15">
        <f>VLOOKUP(C20,Szorzótábla!$A$1:$B$11,2,FALSE)</f>
        <v>365</v>
      </c>
      <c r="E20" s="17">
        <f t="shared" si="0"/>
        <v>14600</v>
      </c>
      <c r="F20" s="9">
        <v>0</v>
      </c>
      <c r="G20" s="9">
        <v>0</v>
      </c>
      <c r="H20" s="9">
        <v>0</v>
      </c>
      <c r="I20" s="9">
        <v>0</v>
      </c>
      <c r="J20" s="21">
        <v>0</v>
      </c>
      <c r="K20" s="5">
        <f t="shared" si="1"/>
        <v>0</v>
      </c>
    </row>
    <row r="21" spans="1:11" x14ac:dyDescent="0.25">
      <c r="A21" s="15" t="s">
        <v>47</v>
      </c>
      <c r="B21" s="15">
        <v>40</v>
      </c>
      <c r="C21" s="15" t="s">
        <v>27</v>
      </c>
      <c r="D21" s="15">
        <f>VLOOKUP(C21,Szorzótábla!$A$1:$B$11,2,FALSE)</f>
        <v>1300</v>
      </c>
      <c r="E21" s="17">
        <f t="shared" si="0"/>
        <v>52000</v>
      </c>
      <c r="F21" s="9">
        <v>0</v>
      </c>
      <c r="G21" s="12">
        <v>0</v>
      </c>
      <c r="H21" s="12">
        <v>0</v>
      </c>
      <c r="I21" s="12">
        <v>0</v>
      </c>
      <c r="J21" s="12">
        <v>0</v>
      </c>
      <c r="K21" s="5">
        <f t="shared" si="1"/>
        <v>0</v>
      </c>
    </row>
    <row r="22" spans="1:11" x14ac:dyDescent="0.25">
      <c r="A22" s="15" t="s">
        <v>48</v>
      </c>
      <c r="B22" s="15">
        <v>40</v>
      </c>
      <c r="C22" s="15" t="s">
        <v>16</v>
      </c>
      <c r="D22" s="15">
        <f>VLOOKUP(C22,Szorzótábla!$A$1:$B$11,2,FALSE)</f>
        <v>365</v>
      </c>
      <c r="E22" s="17">
        <f t="shared" si="0"/>
        <v>14600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5">
        <f t="shared" si="1"/>
        <v>0</v>
      </c>
    </row>
    <row r="23" spans="1:11" x14ac:dyDescent="0.25">
      <c r="A23" s="15" t="s">
        <v>49</v>
      </c>
      <c r="B23" s="15">
        <v>469</v>
      </c>
      <c r="C23" s="15" t="s">
        <v>16</v>
      </c>
      <c r="D23" s="15">
        <f>VLOOKUP(C23,Szorzótábla!$A$1:$B$11,2,FALSE)</f>
        <v>365</v>
      </c>
      <c r="E23" s="17">
        <f t="shared" si="0"/>
        <v>171185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5">
        <f t="shared" si="1"/>
        <v>0</v>
      </c>
    </row>
    <row r="24" spans="1:11" ht="30" x14ac:dyDescent="0.25">
      <c r="A24" s="15" t="s">
        <v>50</v>
      </c>
      <c r="B24" s="15">
        <v>61</v>
      </c>
      <c r="C24" s="15" t="s">
        <v>16</v>
      </c>
      <c r="D24" s="15">
        <f>VLOOKUP(C24,Szorzótábla!$A$1:$B$11,2,FALSE)</f>
        <v>365</v>
      </c>
      <c r="E24" s="17">
        <f t="shared" si="0"/>
        <v>22265</v>
      </c>
      <c r="F24" s="23">
        <v>0</v>
      </c>
      <c r="G24" s="23">
        <v>0</v>
      </c>
      <c r="H24" s="12">
        <v>0</v>
      </c>
      <c r="I24" s="23">
        <v>0</v>
      </c>
      <c r="J24" s="23">
        <v>0</v>
      </c>
      <c r="K24" s="5">
        <f t="shared" si="1"/>
        <v>0</v>
      </c>
    </row>
    <row r="25" spans="1:11" x14ac:dyDescent="0.25">
      <c r="A25" s="15" t="s">
        <v>51</v>
      </c>
      <c r="B25" s="15">
        <v>178</v>
      </c>
      <c r="C25" s="15" t="s">
        <v>17</v>
      </c>
      <c r="D25" s="15">
        <f>VLOOKUP(C25,Szorzótábla!$A$1:$B$11,2,FALSE)</f>
        <v>260</v>
      </c>
      <c r="E25" s="17">
        <f t="shared" si="0"/>
        <v>46280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5">
        <f t="shared" si="1"/>
        <v>0</v>
      </c>
    </row>
    <row r="26" spans="1:11" x14ac:dyDescent="0.25">
      <c r="A26" s="15" t="s">
        <v>52</v>
      </c>
      <c r="B26" s="15">
        <v>0</v>
      </c>
      <c r="C26" s="15" t="s">
        <v>16</v>
      </c>
      <c r="D26" s="15">
        <f>VLOOKUP(C26,Szorzótábla!$A$1:$B$11,2,FALSE)</f>
        <v>365</v>
      </c>
      <c r="E26" s="17">
        <f t="shared" si="0"/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5">
        <f t="shared" si="1"/>
        <v>0</v>
      </c>
    </row>
    <row r="27" spans="1:11" x14ac:dyDescent="0.25">
      <c r="A27" s="15" t="s">
        <v>53</v>
      </c>
      <c r="B27" s="15">
        <v>400</v>
      </c>
      <c r="C27" s="15" t="s">
        <v>18</v>
      </c>
      <c r="D27" s="15">
        <f>VLOOKUP(C27,Szorzótábla!$A$1:$B$11,2,FALSE)</f>
        <v>52</v>
      </c>
      <c r="E27" s="17">
        <f t="shared" si="0"/>
        <v>20800</v>
      </c>
      <c r="F27" s="9">
        <v>0</v>
      </c>
      <c r="G27" s="12">
        <v>0</v>
      </c>
      <c r="H27" s="12">
        <v>0</v>
      </c>
      <c r="I27" s="12">
        <v>0</v>
      </c>
      <c r="J27" s="21">
        <v>0</v>
      </c>
      <c r="K27" s="5">
        <f t="shared" si="1"/>
        <v>0</v>
      </c>
    </row>
    <row r="28" spans="1:11" ht="30" x14ac:dyDescent="0.25">
      <c r="A28" s="15" t="s">
        <v>54</v>
      </c>
      <c r="B28" s="15">
        <v>0</v>
      </c>
      <c r="C28" s="15" t="s">
        <v>16</v>
      </c>
      <c r="D28" s="15">
        <f>VLOOKUP(C28,Szorzótábla!$A$1:$B$11,2,FALSE)</f>
        <v>365</v>
      </c>
      <c r="E28" s="17">
        <f t="shared" si="0"/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5">
        <f t="shared" si="1"/>
        <v>0</v>
      </c>
    </row>
    <row r="29" spans="1:11" x14ac:dyDescent="0.25">
      <c r="A29" s="15" t="s">
        <v>55</v>
      </c>
      <c r="B29" s="15">
        <v>10</v>
      </c>
      <c r="C29" s="15" t="s">
        <v>17</v>
      </c>
      <c r="D29" s="15">
        <f>VLOOKUP(C29,Szorzótábla!$A$1:$B$11,2,FALSE)</f>
        <v>260</v>
      </c>
      <c r="E29" s="17">
        <f t="shared" si="0"/>
        <v>2600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5">
        <f t="shared" si="1"/>
        <v>0</v>
      </c>
    </row>
    <row r="30" spans="1:11" x14ac:dyDescent="0.25">
      <c r="A30" s="15" t="s">
        <v>56</v>
      </c>
      <c r="B30" s="15">
        <v>0</v>
      </c>
      <c r="C30" s="15" t="s">
        <v>16</v>
      </c>
      <c r="D30" s="15">
        <f>VLOOKUP(C30,Szorzótábla!$A$1:$B$11,2,FALSE)</f>
        <v>365</v>
      </c>
      <c r="E30" s="17">
        <f t="shared" si="0"/>
        <v>0</v>
      </c>
      <c r="F30" s="12">
        <v>0</v>
      </c>
      <c r="G30" s="12">
        <v>0</v>
      </c>
      <c r="H30" s="12">
        <v>0</v>
      </c>
      <c r="I30" s="12">
        <v>0</v>
      </c>
      <c r="J30" s="21">
        <v>0</v>
      </c>
      <c r="K30" s="5">
        <f t="shared" si="1"/>
        <v>0</v>
      </c>
    </row>
    <row r="31" spans="1:11" x14ac:dyDescent="0.25">
      <c r="A31" s="25" t="s">
        <v>57</v>
      </c>
      <c r="B31" s="25">
        <v>50</v>
      </c>
      <c r="C31" s="15" t="s">
        <v>21</v>
      </c>
      <c r="D31" s="15">
        <f>VLOOKUP(C31,Szorzótábla!$A$1:$B$11,2,FALSE)</f>
        <v>2</v>
      </c>
      <c r="E31" s="17">
        <f t="shared" si="0"/>
        <v>100</v>
      </c>
      <c r="F31" s="9">
        <v>0</v>
      </c>
      <c r="G31" s="12">
        <v>0</v>
      </c>
      <c r="H31" s="12">
        <v>0</v>
      </c>
      <c r="I31" s="12">
        <v>0</v>
      </c>
      <c r="J31" s="12">
        <v>0</v>
      </c>
      <c r="K31" s="5">
        <f t="shared" si="1"/>
        <v>0</v>
      </c>
    </row>
    <row r="32" spans="1:11" ht="30" x14ac:dyDescent="0.25">
      <c r="A32" s="25" t="s">
        <v>58</v>
      </c>
      <c r="B32" s="25">
        <v>0</v>
      </c>
      <c r="C32" s="15" t="s">
        <v>23</v>
      </c>
      <c r="D32" s="15">
        <f>VLOOKUP(C32,Szorzótábla!$A$1:$B$11,2,FALSE)</f>
        <v>1</v>
      </c>
      <c r="E32" s="17">
        <f t="shared" si="0"/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5">
        <f t="shared" si="1"/>
        <v>0</v>
      </c>
    </row>
    <row r="33" spans="1:11" x14ac:dyDescent="0.25">
      <c r="A33" s="25" t="s">
        <v>59</v>
      </c>
      <c r="B33" s="25">
        <v>50</v>
      </c>
      <c r="C33" s="15" t="s">
        <v>16</v>
      </c>
      <c r="D33" s="15">
        <f>VLOOKUP(C33,Szorzótábla!$A$1:$B$11,2,FALSE)</f>
        <v>365</v>
      </c>
      <c r="E33" s="17">
        <f t="shared" si="0"/>
        <v>18250</v>
      </c>
      <c r="F33" s="9">
        <v>0</v>
      </c>
      <c r="G33" s="12">
        <v>0</v>
      </c>
      <c r="H33" s="12">
        <v>0</v>
      </c>
      <c r="I33" s="12">
        <v>0</v>
      </c>
      <c r="J33" s="12">
        <v>0</v>
      </c>
      <c r="K33" s="5">
        <f t="shared" si="1"/>
        <v>0</v>
      </c>
    </row>
    <row r="34" spans="1:11" x14ac:dyDescent="0.25">
      <c r="A34" s="25" t="s">
        <v>60</v>
      </c>
      <c r="B34" s="25">
        <v>1000</v>
      </c>
      <c r="C34" s="15" t="s">
        <v>23</v>
      </c>
      <c r="D34" s="15">
        <f>VLOOKUP(C34,Szorzótábla!$A$1:$B$11,2,FALSE)</f>
        <v>1</v>
      </c>
      <c r="E34" s="17">
        <f t="shared" si="0"/>
        <v>1000</v>
      </c>
      <c r="F34" s="9">
        <v>0</v>
      </c>
      <c r="G34" s="12">
        <v>0</v>
      </c>
      <c r="H34" s="12">
        <v>0</v>
      </c>
      <c r="I34" s="12">
        <v>0</v>
      </c>
      <c r="J34" s="12">
        <v>0</v>
      </c>
      <c r="K34" s="5">
        <f t="shared" si="1"/>
        <v>0</v>
      </c>
    </row>
    <row r="35" spans="1:11" x14ac:dyDescent="0.25">
      <c r="A35" s="25" t="s">
        <v>61</v>
      </c>
      <c r="B35" s="25">
        <v>989</v>
      </c>
      <c r="C35" s="15" t="s">
        <v>19</v>
      </c>
      <c r="D35" s="15">
        <f>VLOOKUP(C35,Szorzótábla!$A$1:$B$11,2,FALSE)</f>
        <v>12</v>
      </c>
      <c r="E35" s="17">
        <f t="shared" si="0"/>
        <v>11868</v>
      </c>
      <c r="F35" s="9">
        <v>0</v>
      </c>
      <c r="G35" s="12">
        <v>0</v>
      </c>
      <c r="H35" s="12">
        <v>0</v>
      </c>
      <c r="I35" s="12">
        <v>0</v>
      </c>
      <c r="J35" s="12">
        <v>0</v>
      </c>
      <c r="K35" s="5">
        <f t="shared" si="1"/>
        <v>0</v>
      </c>
    </row>
    <row r="36" spans="1:11" x14ac:dyDescent="0.25">
      <c r="A36" s="25" t="s">
        <v>62</v>
      </c>
      <c r="B36" s="25">
        <v>63</v>
      </c>
      <c r="C36" s="15" t="s">
        <v>20</v>
      </c>
      <c r="D36" s="15">
        <f>VLOOKUP(C36,Szorzótábla!$A$1:$B$11,2,FALSE)</f>
        <v>4</v>
      </c>
      <c r="E36" s="17">
        <f t="shared" si="0"/>
        <v>252</v>
      </c>
      <c r="F36" s="9">
        <v>0</v>
      </c>
      <c r="G36" s="12">
        <v>0</v>
      </c>
      <c r="H36" s="12">
        <v>0</v>
      </c>
      <c r="I36" s="12">
        <v>0</v>
      </c>
      <c r="J36" s="12">
        <v>0</v>
      </c>
      <c r="K36" s="5">
        <f t="shared" si="1"/>
        <v>0</v>
      </c>
    </row>
    <row r="37" spans="1:11" ht="30" x14ac:dyDescent="0.25">
      <c r="A37" s="25" t="s">
        <v>63</v>
      </c>
      <c r="B37" s="25">
        <v>63</v>
      </c>
      <c r="C37" s="15" t="s">
        <v>21</v>
      </c>
      <c r="D37" s="15">
        <f>VLOOKUP(C37,Szorzótábla!$A$1:$B$11,2,FALSE)</f>
        <v>2</v>
      </c>
      <c r="E37" s="17">
        <f t="shared" si="0"/>
        <v>126</v>
      </c>
      <c r="F37" s="9">
        <v>0</v>
      </c>
      <c r="G37" s="12">
        <v>0</v>
      </c>
      <c r="H37" s="12">
        <v>0</v>
      </c>
      <c r="I37" s="12">
        <v>0</v>
      </c>
      <c r="J37" s="12">
        <v>0</v>
      </c>
      <c r="K37" s="5">
        <f t="shared" si="1"/>
        <v>0</v>
      </c>
    </row>
    <row r="38" spans="1:11" ht="30" x14ac:dyDescent="0.25">
      <c r="A38" s="25" t="s">
        <v>64</v>
      </c>
      <c r="B38" s="25">
        <v>63</v>
      </c>
      <c r="C38" s="15" t="s">
        <v>20</v>
      </c>
      <c r="D38" s="15">
        <f>VLOOKUP(C38,Szorzótábla!$A$1:$B$11,2,FALSE)</f>
        <v>4</v>
      </c>
      <c r="E38" s="17">
        <f t="shared" si="0"/>
        <v>252</v>
      </c>
      <c r="F38" s="9">
        <v>0</v>
      </c>
      <c r="G38" s="12">
        <v>0</v>
      </c>
      <c r="H38" s="12">
        <v>0</v>
      </c>
      <c r="I38" s="12">
        <v>0</v>
      </c>
      <c r="J38" s="12">
        <v>0</v>
      </c>
      <c r="K38" s="5">
        <f t="shared" si="1"/>
        <v>0</v>
      </c>
    </row>
    <row r="39" spans="1:11" x14ac:dyDescent="0.25">
      <c r="A39" s="25" t="s">
        <v>65</v>
      </c>
      <c r="B39" s="25">
        <v>16</v>
      </c>
      <c r="C39" s="15" t="s">
        <v>16</v>
      </c>
      <c r="D39" s="15">
        <f>VLOOKUP(C39,Szorzótábla!$A$1:$B$11,2,FALSE)</f>
        <v>365</v>
      </c>
      <c r="E39" s="17">
        <f t="shared" si="0"/>
        <v>5840</v>
      </c>
      <c r="F39" s="9">
        <v>0</v>
      </c>
      <c r="G39" s="12">
        <v>0</v>
      </c>
      <c r="H39" s="12">
        <v>0</v>
      </c>
      <c r="I39" s="12">
        <v>0</v>
      </c>
      <c r="J39" s="12">
        <v>0</v>
      </c>
      <c r="K39" s="5">
        <f t="shared" si="1"/>
        <v>0</v>
      </c>
    </row>
    <row r="40" spans="1:11" x14ac:dyDescent="0.25">
      <c r="A40" s="25" t="s">
        <v>66</v>
      </c>
      <c r="B40" s="25"/>
      <c r="C40" s="15" t="s">
        <v>18</v>
      </c>
      <c r="D40" s="15">
        <f>VLOOKUP(C40,Szorzótábla!$A$1:$B$11,2,FALSE)</f>
        <v>52</v>
      </c>
      <c r="E40" s="17">
        <f t="shared" si="0"/>
        <v>0</v>
      </c>
      <c r="F40" s="9"/>
      <c r="G40" s="10">
        <v>0</v>
      </c>
      <c r="H40" s="10">
        <v>0</v>
      </c>
      <c r="I40" s="10">
        <v>0</v>
      </c>
      <c r="J40" s="11">
        <v>0</v>
      </c>
      <c r="K40" s="5">
        <f t="shared" si="1"/>
        <v>0</v>
      </c>
    </row>
    <row r="41" spans="1:11" x14ac:dyDescent="0.25">
      <c r="A41" s="15" t="s">
        <v>10</v>
      </c>
      <c r="B41" s="15">
        <f>SUM(B3:B30)</f>
        <v>6452</v>
      </c>
      <c r="C41" s="15"/>
      <c r="D41" s="15"/>
      <c r="E41" s="17">
        <f t="shared" si="0"/>
        <v>0</v>
      </c>
      <c r="F41" s="4" t="s">
        <v>10</v>
      </c>
      <c r="G41" s="4"/>
      <c r="H41" s="4"/>
      <c r="I41" s="4"/>
      <c r="J41" s="4"/>
      <c r="K41" s="5">
        <f>SUM(K3:K39)</f>
        <v>0</v>
      </c>
    </row>
  </sheetData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Szorzótábla!$A$1:$A$11</xm:f>
          </x14:formula1>
          <xm:sqref>C3:C40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Z41"/>
  <sheetViews>
    <sheetView windowProtection="1" topLeftCell="A13" workbookViewId="0">
      <selection activeCell="H24" sqref="H24"/>
    </sheetView>
  </sheetViews>
  <sheetFormatPr defaultRowHeight="15" x14ac:dyDescent="0.25"/>
  <cols>
    <col min="1" max="1" width="46.5703125" style="2" customWidth="1"/>
    <col min="2" max="2" width="15.7109375" style="2" customWidth="1"/>
    <col min="3" max="3" width="26.140625" style="2" customWidth="1"/>
    <col min="4" max="4" width="12.28515625" style="2" customWidth="1"/>
    <col min="5" max="5" width="13.5703125" style="18" customWidth="1"/>
    <col min="6" max="6" width="13.7109375" style="14" customWidth="1"/>
    <col min="7" max="7" width="11.28515625" style="14" customWidth="1"/>
    <col min="8" max="8" width="11.5703125" style="14" customWidth="1"/>
    <col min="9" max="9" width="11.85546875" style="14" customWidth="1"/>
    <col min="10" max="10" width="12.85546875" style="14" customWidth="1"/>
    <col min="11" max="11" width="11.7109375" style="14" customWidth="1"/>
    <col min="12" max="16384" width="9.140625" style="14"/>
  </cols>
  <sheetData>
    <row r="1" spans="1:26" s="1" customFormat="1" ht="57" customHeight="1" x14ac:dyDescent="0.25">
      <c r="A1" s="7" t="s">
        <v>70</v>
      </c>
      <c r="B1" s="13" t="s">
        <v>26</v>
      </c>
      <c r="C1" s="13" t="s">
        <v>13</v>
      </c>
      <c r="D1" s="13" t="s">
        <v>13</v>
      </c>
      <c r="E1" s="16" t="s">
        <v>15</v>
      </c>
      <c r="F1" s="7" t="s">
        <v>0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Z1" s="14"/>
    </row>
    <row r="2" spans="1:26" s="6" customFormat="1" x14ac:dyDescent="0.25">
      <c r="A2" s="7" t="s">
        <v>6</v>
      </c>
      <c r="B2" s="13" t="s">
        <v>12</v>
      </c>
      <c r="C2" s="13" t="s">
        <v>25</v>
      </c>
      <c r="D2" s="13" t="s">
        <v>14</v>
      </c>
      <c r="E2" s="16" t="s">
        <v>7</v>
      </c>
      <c r="F2" s="8" t="s">
        <v>8</v>
      </c>
      <c r="G2" s="8" t="s">
        <v>8</v>
      </c>
      <c r="H2" s="8" t="s">
        <v>8</v>
      </c>
      <c r="I2" s="8" t="s">
        <v>8</v>
      </c>
      <c r="J2" s="8" t="s">
        <v>8</v>
      </c>
      <c r="K2" s="8" t="s">
        <v>9</v>
      </c>
      <c r="Z2" s="14"/>
    </row>
    <row r="3" spans="1:26" x14ac:dyDescent="0.25">
      <c r="A3" s="15" t="s">
        <v>29</v>
      </c>
      <c r="B3" s="15">
        <v>2310</v>
      </c>
      <c r="C3" s="15" t="s">
        <v>16</v>
      </c>
      <c r="D3" s="15">
        <f>VLOOKUP(C3,Szorzótábla!$A$1:$B$11,2,FALSE)</f>
        <v>365</v>
      </c>
      <c r="E3" s="17">
        <f>B3*D3</f>
        <v>843150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5">
        <f>E3*(F3+G3/30+H3/90+I3/180+J3/365)</f>
        <v>0</v>
      </c>
    </row>
    <row r="4" spans="1:26" x14ac:dyDescent="0.25">
      <c r="A4" s="15" t="s">
        <v>30</v>
      </c>
      <c r="B4" s="15">
        <v>1921</v>
      </c>
      <c r="C4" s="15" t="s">
        <v>16</v>
      </c>
      <c r="D4" s="15">
        <f>VLOOKUP(C4,Szorzótábla!$A$1:$B$11,2,FALSE)</f>
        <v>365</v>
      </c>
      <c r="E4" s="17">
        <f t="shared" ref="E4:E41" si="0">B4*D4</f>
        <v>701165</v>
      </c>
      <c r="F4" s="9">
        <v>0</v>
      </c>
      <c r="G4" s="9">
        <v>0</v>
      </c>
      <c r="H4" s="9">
        <v>0</v>
      </c>
      <c r="I4" s="9">
        <v>0</v>
      </c>
      <c r="J4" s="21">
        <v>0</v>
      </c>
      <c r="K4" s="5">
        <f t="shared" ref="K4:K40" si="1">E4*(F4+G4/30+H4/90+I4/180+J4/365)</f>
        <v>0</v>
      </c>
    </row>
    <row r="5" spans="1:26" x14ac:dyDescent="0.25">
      <c r="A5" s="15" t="s">
        <v>31</v>
      </c>
      <c r="B5" s="15">
        <v>809</v>
      </c>
      <c r="C5" s="15" t="s">
        <v>16</v>
      </c>
      <c r="D5" s="15">
        <f>VLOOKUP(C5,Szorzótábla!$A$1:$B$11,2,FALSE)</f>
        <v>365</v>
      </c>
      <c r="E5" s="17">
        <f t="shared" si="0"/>
        <v>295285</v>
      </c>
      <c r="F5" s="9">
        <v>0</v>
      </c>
      <c r="G5" s="9">
        <v>0</v>
      </c>
      <c r="H5" s="9">
        <v>0</v>
      </c>
      <c r="I5" s="9">
        <v>0</v>
      </c>
      <c r="J5" s="21">
        <v>0</v>
      </c>
      <c r="K5" s="5">
        <f t="shared" si="1"/>
        <v>0</v>
      </c>
    </row>
    <row r="6" spans="1:26" x14ac:dyDescent="0.25">
      <c r="A6" s="15" t="s">
        <v>32</v>
      </c>
      <c r="B6" s="15">
        <v>262</v>
      </c>
      <c r="C6" s="15" t="s">
        <v>17</v>
      </c>
      <c r="D6" s="15">
        <f>VLOOKUP(C6,Szorzótábla!$A$1:$B$11,2,FALSE)</f>
        <v>260</v>
      </c>
      <c r="E6" s="17">
        <f t="shared" si="0"/>
        <v>68120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5">
        <f t="shared" si="1"/>
        <v>0</v>
      </c>
    </row>
    <row r="7" spans="1:26" x14ac:dyDescent="0.25">
      <c r="A7" s="15" t="s">
        <v>33</v>
      </c>
      <c r="B7" s="15">
        <v>954</v>
      </c>
      <c r="C7" s="15" t="s">
        <v>16</v>
      </c>
      <c r="D7" s="15">
        <f>VLOOKUP(C7,Szorzótábla!$A$1:$B$11,2,FALSE)</f>
        <v>365</v>
      </c>
      <c r="E7" s="17">
        <f t="shared" si="0"/>
        <v>348210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5">
        <f t="shared" si="1"/>
        <v>0</v>
      </c>
    </row>
    <row r="8" spans="1:26" x14ac:dyDescent="0.25">
      <c r="A8" s="15" t="s">
        <v>34</v>
      </c>
      <c r="B8" s="15">
        <v>60</v>
      </c>
      <c r="C8" s="15" t="s">
        <v>17</v>
      </c>
      <c r="D8" s="15">
        <f>VLOOKUP(C8,Szorzótábla!$A$1:$B$11,2,FALSE)</f>
        <v>260</v>
      </c>
      <c r="E8" s="17">
        <f t="shared" si="0"/>
        <v>15600</v>
      </c>
      <c r="F8" s="9">
        <v>0</v>
      </c>
      <c r="G8" s="9">
        <v>0</v>
      </c>
      <c r="H8" s="9">
        <v>0</v>
      </c>
      <c r="I8" s="9">
        <v>0</v>
      </c>
      <c r="J8" s="21">
        <v>0</v>
      </c>
      <c r="K8" s="5">
        <f t="shared" si="1"/>
        <v>0</v>
      </c>
    </row>
    <row r="9" spans="1:26" ht="16.5" customHeight="1" x14ac:dyDescent="0.25">
      <c r="A9" s="15" t="s">
        <v>35</v>
      </c>
      <c r="B9" s="15">
        <v>1104</v>
      </c>
      <c r="C9" s="15" t="s">
        <v>16</v>
      </c>
      <c r="D9" s="15">
        <f>VLOOKUP(C9,Szorzótábla!$A$1:$B$11,2,FALSE)</f>
        <v>365</v>
      </c>
      <c r="E9" s="17">
        <f t="shared" si="0"/>
        <v>402960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5">
        <f t="shared" si="1"/>
        <v>0</v>
      </c>
    </row>
    <row r="10" spans="1:26" x14ac:dyDescent="0.25">
      <c r="A10" s="15" t="s">
        <v>36</v>
      </c>
      <c r="B10" s="15">
        <v>178</v>
      </c>
      <c r="C10" s="15" t="s">
        <v>16</v>
      </c>
      <c r="D10" s="15">
        <f>VLOOKUP(C10,Szorzótábla!$A$1:$B$11,2,FALSE)</f>
        <v>365</v>
      </c>
      <c r="E10" s="17">
        <f t="shared" si="0"/>
        <v>64970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5">
        <f t="shared" si="1"/>
        <v>0</v>
      </c>
    </row>
    <row r="11" spans="1:26" ht="14.25" customHeight="1" x14ac:dyDescent="0.25">
      <c r="A11" s="15" t="s">
        <v>37</v>
      </c>
      <c r="B11" s="15">
        <v>83</v>
      </c>
      <c r="C11" s="15" t="s">
        <v>17</v>
      </c>
      <c r="D11" s="15">
        <f>VLOOKUP(C11,Szorzótábla!$A$1:$B$11,2,FALSE)</f>
        <v>260</v>
      </c>
      <c r="E11" s="17">
        <f t="shared" si="0"/>
        <v>21580</v>
      </c>
      <c r="F11" s="9">
        <v>0</v>
      </c>
      <c r="G11" s="9">
        <v>0</v>
      </c>
      <c r="H11" s="9">
        <v>0</v>
      </c>
      <c r="I11" s="9">
        <v>0</v>
      </c>
      <c r="J11" s="21">
        <v>0</v>
      </c>
      <c r="K11" s="5">
        <f t="shared" si="1"/>
        <v>0</v>
      </c>
    </row>
    <row r="12" spans="1:26" x14ac:dyDescent="0.25">
      <c r="A12" s="15" t="s">
        <v>38</v>
      </c>
      <c r="B12" s="15">
        <v>82</v>
      </c>
      <c r="C12" s="15" t="s">
        <v>17</v>
      </c>
      <c r="D12" s="15">
        <f>VLOOKUP(C12,Szorzótábla!$A$1:$B$11,2,FALSE)</f>
        <v>260</v>
      </c>
      <c r="E12" s="17">
        <f t="shared" si="0"/>
        <v>21320</v>
      </c>
      <c r="F12" s="9">
        <v>0</v>
      </c>
      <c r="G12" s="9">
        <v>0</v>
      </c>
      <c r="H12" s="9">
        <v>0</v>
      </c>
      <c r="I12" s="9">
        <v>0</v>
      </c>
      <c r="J12" s="21">
        <v>0</v>
      </c>
      <c r="K12" s="5">
        <f t="shared" si="1"/>
        <v>0</v>
      </c>
    </row>
    <row r="13" spans="1:26" x14ac:dyDescent="0.25">
      <c r="A13" s="15" t="s">
        <v>39</v>
      </c>
      <c r="B13" s="15">
        <v>0</v>
      </c>
      <c r="C13" s="15" t="s">
        <v>16</v>
      </c>
      <c r="D13" s="15">
        <f>VLOOKUP(C13,Szorzótábla!$A$1:$B$11,2,FALSE)</f>
        <v>365</v>
      </c>
      <c r="E13" s="17">
        <f t="shared" si="0"/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5">
        <f t="shared" si="1"/>
        <v>0</v>
      </c>
    </row>
    <row r="14" spans="1:26" x14ac:dyDescent="0.25">
      <c r="A14" s="15" t="s">
        <v>40</v>
      </c>
      <c r="B14" s="15">
        <v>899</v>
      </c>
      <c r="C14" s="15" t="s">
        <v>18</v>
      </c>
      <c r="D14" s="15">
        <f>VLOOKUP(C14,Szorzótábla!$A$1:$B$11,2,FALSE)</f>
        <v>52</v>
      </c>
      <c r="E14" s="17">
        <f t="shared" si="0"/>
        <v>46748</v>
      </c>
      <c r="F14" s="9">
        <v>0</v>
      </c>
      <c r="G14" s="9">
        <v>0</v>
      </c>
      <c r="H14" s="9">
        <v>0</v>
      </c>
      <c r="I14" s="9">
        <v>0</v>
      </c>
      <c r="J14" s="21">
        <v>0</v>
      </c>
      <c r="K14" s="5">
        <f t="shared" si="1"/>
        <v>0</v>
      </c>
    </row>
    <row r="15" spans="1:26" x14ac:dyDescent="0.25">
      <c r="A15" s="15" t="s">
        <v>41</v>
      </c>
      <c r="B15" s="15">
        <v>25</v>
      </c>
      <c r="C15" s="15" t="s">
        <v>17</v>
      </c>
      <c r="D15" s="15">
        <f>VLOOKUP(C15,Szorzótábla!$A$1:$B$11,2,FALSE)</f>
        <v>260</v>
      </c>
      <c r="E15" s="17">
        <f t="shared" si="0"/>
        <v>6500</v>
      </c>
      <c r="F15" s="9">
        <v>0</v>
      </c>
      <c r="G15" s="9">
        <v>0</v>
      </c>
      <c r="H15" s="9">
        <v>0</v>
      </c>
      <c r="I15" s="9">
        <v>0</v>
      </c>
      <c r="J15" s="21">
        <v>0</v>
      </c>
      <c r="K15" s="5">
        <f t="shared" si="1"/>
        <v>0</v>
      </c>
    </row>
    <row r="16" spans="1:26" x14ac:dyDescent="0.25">
      <c r="A16" s="15" t="s">
        <v>42</v>
      </c>
      <c r="B16" s="15">
        <v>1329</v>
      </c>
      <c r="C16" s="15" t="s">
        <v>16</v>
      </c>
      <c r="D16" s="15">
        <f>VLOOKUP(C16,Szorzótábla!$A$1:$B$11,2,FALSE)</f>
        <v>365</v>
      </c>
      <c r="E16" s="17">
        <f t="shared" si="0"/>
        <v>485085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5">
        <f t="shared" si="1"/>
        <v>0</v>
      </c>
    </row>
    <row r="17" spans="1:11" ht="45" x14ac:dyDescent="0.25">
      <c r="A17" s="15" t="s">
        <v>43</v>
      </c>
      <c r="B17" s="15">
        <v>488</v>
      </c>
      <c r="C17" s="15" t="s">
        <v>16</v>
      </c>
      <c r="D17" s="15">
        <f>VLOOKUP(C17,Szorzótábla!$A$1:$B$11,2,FALSE)</f>
        <v>365</v>
      </c>
      <c r="E17" s="17">
        <f t="shared" si="0"/>
        <v>178120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5">
        <f t="shared" si="1"/>
        <v>0</v>
      </c>
    </row>
    <row r="18" spans="1:11" x14ac:dyDescent="0.25">
      <c r="A18" s="15" t="s">
        <v>44</v>
      </c>
      <c r="B18" s="15">
        <v>68</v>
      </c>
      <c r="C18" s="15" t="s">
        <v>16</v>
      </c>
      <c r="D18" s="15">
        <f>VLOOKUP(C18,Szorzótábla!$A$1:$B$11,2,FALSE)</f>
        <v>365</v>
      </c>
      <c r="E18" s="17">
        <f t="shared" si="0"/>
        <v>24820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5">
        <f t="shared" si="1"/>
        <v>0</v>
      </c>
    </row>
    <row r="19" spans="1:11" x14ac:dyDescent="0.25">
      <c r="A19" s="15" t="s">
        <v>45</v>
      </c>
      <c r="B19" s="15">
        <v>113</v>
      </c>
      <c r="C19" s="15" t="s">
        <v>16</v>
      </c>
      <c r="D19" s="15">
        <f>VLOOKUP(C19,Szorzótábla!$A$1:$B$11,2,FALSE)</f>
        <v>365</v>
      </c>
      <c r="E19" s="17">
        <f t="shared" si="0"/>
        <v>41245</v>
      </c>
      <c r="F19" s="9">
        <v>0</v>
      </c>
      <c r="G19" s="12">
        <v>0</v>
      </c>
      <c r="H19" s="12">
        <v>0</v>
      </c>
      <c r="I19" s="12">
        <v>0</v>
      </c>
      <c r="J19" s="12">
        <v>0</v>
      </c>
      <c r="K19" s="5">
        <f t="shared" si="1"/>
        <v>0</v>
      </c>
    </row>
    <row r="20" spans="1:11" x14ac:dyDescent="0.25">
      <c r="A20" s="15" t="s">
        <v>46</v>
      </c>
      <c r="B20" s="15">
        <v>113</v>
      </c>
      <c r="C20" s="15" t="s">
        <v>16</v>
      </c>
      <c r="D20" s="15">
        <f>VLOOKUP(C20,Szorzótábla!$A$1:$B$11,2,FALSE)</f>
        <v>365</v>
      </c>
      <c r="E20" s="17">
        <f t="shared" si="0"/>
        <v>41245</v>
      </c>
      <c r="F20" s="9">
        <v>0</v>
      </c>
      <c r="G20" s="9">
        <v>0</v>
      </c>
      <c r="H20" s="9">
        <v>0</v>
      </c>
      <c r="I20" s="9">
        <v>0</v>
      </c>
      <c r="J20" s="21">
        <v>0</v>
      </c>
      <c r="K20" s="5">
        <f t="shared" si="1"/>
        <v>0</v>
      </c>
    </row>
    <row r="21" spans="1:11" x14ac:dyDescent="0.25">
      <c r="A21" s="15" t="s">
        <v>47</v>
      </c>
      <c r="B21" s="15">
        <v>113</v>
      </c>
      <c r="C21" s="15" t="s">
        <v>27</v>
      </c>
      <c r="D21" s="15">
        <f>VLOOKUP(C21,Szorzótábla!$A$1:$B$11,2,FALSE)</f>
        <v>1300</v>
      </c>
      <c r="E21" s="17">
        <f t="shared" si="0"/>
        <v>146900</v>
      </c>
      <c r="F21" s="9">
        <v>0</v>
      </c>
      <c r="G21" s="12">
        <v>0</v>
      </c>
      <c r="H21" s="12">
        <v>0</v>
      </c>
      <c r="I21" s="12">
        <v>0</v>
      </c>
      <c r="J21" s="12">
        <v>0</v>
      </c>
      <c r="K21" s="5">
        <f t="shared" si="1"/>
        <v>0</v>
      </c>
    </row>
    <row r="22" spans="1:11" x14ac:dyDescent="0.25">
      <c r="A22" s="15" t="s">
        <v>48</v>
      </c>
      <c r="B22" s="15">
        <v>76</v>
      </c>
      <c r="C22" s="15" t="s">
        <v>16</v>
      </c>
      <c r="D22" s="15">
        <f>VLOOKUP(C22,Szorzótábla!$A$1:$B$11,2,FALSE)</f>
        <v>365</v>
      </c>
      <c r="E22" s="17">
        <f t="shared" si="0"/>
        <v>27740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5">
        <f t="shared" si="1"/>
        <v>0</v>
      </c>
    </row>
    <row r="23" spans="1:11" x14ac:dyDescent="0.25">
      <c r="A23" s="15" t="s">
        <v>49</v>
      </c>
      <c r="B23" s="15">
        <v>684</v>
      </c>
      <c r="C23" s="15" t="s">
        <v>16</v>
      </c>
      <c r="D23" s="15">
        <f>VLOOKUP(C23,Szorzótábla!$A$1:$B$11,2,FALSE)</f>
        <v>365</v>
      </c>
      <c r="E23" s="17">
        <f t="shared" si="0"/>
        <v>249660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5">
        <f t="shared" si="1"/>
        <v>0</v>
      </c>
    </row>
    <row r="24" spans="1:11" ht="30" x14ac:dyDescent="0.25">
      <c r="A24" s="15" t="s">
        <v>50</v>
      </c>
      <c r="B24" s="15">
        <v>70</v>
      </c>
      <c r="C24" s="15" t="s">
        <v>16</v>
      </c>
      <c r="D24" s="15">
        <f>VLOOKUP(C24,Szorzótábla!$A$1:$B$11,2,FALSE)</f>
        <v>365</v>
      </c>
      <c r="E24" s="17">
        <f t="shared" si="0"/>
        <v>25550</v>
      </c>
      <c r="F24" s="9">
        <v>0</v>
      </c>
      <c r="G24" s="9">
        <v>0</v>
      </c>
      <c r="H24" s="12">
        <v>0</v>
      </c>
      <c r="I24" s="9">
        <v>0</v>
      </c>
      <c r="J24" s="9">
        <v>0</v>
      </c>
      <c r="K24" s="5">
        <f t="shared" si="1"/>
        <v>0</v>
      </c>
    </row>
    <row r="25" spans="1:11" x14ac:dyDescent="0.25">
      <c r="A25" s="15" t="s">
        <v>51</v>
      </c>
      <c r="B25" s="15">
        <v>128</v>
      </c>
      <c r="C25" s="15" t="s">
        <v>17</v>
      </c>
      <c r="D25" s="15">
        <f>VLOOKUP(C25,Szorzótábla!$A$1:$B$11,2,FALSE)</f>
        <v>260</v>
      </c>
      <c r="E25" s="17">
        <f t="shared" si="0"/>
        <v>33280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5">
        <f t="shared" si="1"/>
        <v>0</v>
      </c>
    </row>
    <row r="26" spans="1:11" x14ac:dyDescent="0.25">
      <c r="A26" s="15" t="s">
        <v>52</v>
      </c>
      <c r="B26" s="15">
        <v>0</v>
      </c>
      <c r="C26" s="15" t="s">
        <v>16</v>
      </c>
      <c r="D26" s="15">
        <f>VLOOKUP(C26,Szorzótábla!$A$1:$B$11,2,FALSE)</f>
        <v>365</v>
      </c>
      <c r="E26" s="17">
        <f t="shared" si="0"/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5">
        <f t="shared" si="1"/>
        <v>0</v>
      </c>
    </row>
    <row r="27" spans="1:11" x14ac:dyDescent="0.25">
      <c r="A27" s="15" t="s">
        <v>53</v>
      </c>
      <c r="B27" s="15">
        <v>347</v>
      </c>
      <c r="C27" s="15" t="s">
        <v>18</v>
      </c>
      <c r="D27" s="15">
        <f>VLOOKUP(C27,Szorzótábla!$A$1:$B$11,2,FALSE)</f>
        <v>52</v>
      </c>
      <c r="E27" s="17">
        <f t="shared" si="0"/>
        <v>18044</v>
      </c>
      <c r="F27" s="9">
        <v>0</v>
      </c>
      <c r="G27" s="12">
        <v>0</v>
      </c>
      <c r="H27" s="12">
        <v>0</v>
      </c>
      <c r="I27" s="12">
        <v>0</v>
      </c>
      <c r="J27" s="21">
        <v>0</v>
      </c>
      <c r="K27" s="5">
        <f t="shared" si="1"/>
        <v>0</v>
      </c>
    </row>
    <row r="28" spans="1:11" ht="30" x14ac:dyDescent="0.25">
      <c r="A28" s="15" t="s">
        <v>54</v>
      </c>
      <c r="B28" s="15">
        <v>352</v>
      </c>
      <c r="C28" s="15" t="s">
        <v>16</v>
      </c>
      <c r="D28" s="15">
        <f>VLOOKUP(C28,Szorzótábla!$A$1:$B$11,2,FALSE)</f>
        <v>365</v>
      </c>
      <c r="E28" s="17">
        <f t="shared" si="0"/>
        <v>128480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5">
        <f t="shared" si="1"/>
        <v>0</v>
      </c>
    </row>
    <row r="29" spans="1:11" x14ac:dyDescent="0.25">
      <c r="A29" s="15" t="s">
        <v>55</v>
      </c>
      <c r="B29" s="15">
        <v>161</v>
      </c>
      <c r="C29" s="15" t="s">
        <v>17</v>
      </c>
      <c r="D29" s="15">
        <f>VLOOKUP(C29,Szorzótábla!$A$1:$B$11,2,FALSE)</f>
        <v>260</v>
      </c>
      <c r="E29" s="17">
        <f t="shared" si="0"/>
        <v>41860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5">
        <f t="shared" si="1"/>
        <v>0</v>
      </c>
    </row>
    <row r="30" spans="1:11" x14ac:dyDescent="0.25">
      <c r="A30" s="15" t="s">
        <v>56</v>
      </c>
      <c r="B30" s="15">
        <v>0</v>
      </c>
      <c r="C30" s="15" t="s">
        <v>16</v>
      </c>
      <c r="D30" s="15">
        <f>VLOOKUP(C30,Szorzótábla!$A$1:$B$11,2,FALSE)</f>
        <v>365</v>
      </c>
      <c r="E30" s="17">
        <f t="shared" si="0"/>
        <v>0</v>
      </c>
      <c r="F30" s="12">
        <v>0</v>
      </c>
      <c r="G30" s="12">
        <v>0</v>
      </c>
      <c r="H30" s="12">
        <v>0</v>
      </c>
      <c r="I30" s="12">
        <v>0</v>
      </c>
      <c r="J30" s="21">
        <v>0</v>
      </c>
      <c r="K30" s="5">
        <f t="shared" si="1"/>
        <v>0</v>
      </c>
    </row>
    <row r="31" spans="1:11" x14ac:dyDescent="0.25">
      <c r="A31" s="25" t="s">
        <v>57</v>
      </c>
      <c r="B31" s="25">
        <v>1000</v>
      </c>
      <c r="C31" s="15" t="s">
        <v>21</v>
      </c>
      <c r="D31" s="15">
        <f>VLOOKUP(C31,Szorzótábla!$A$1:$B$11,2,FALSE)</f>
        <v>2</v>
      </c>
      <c r="E31" s="17">
        <f t="shared" si="0"/>
        <v>2000</v>
      </c>
      <c r="F31" s="9">
        <v>0</v>
      </c>
      <c r="G31" s="12">
        <v>0</v>
      </c>
      <c r="H31" s="12">
        <v>0</v>
      </c>
      <c r="I31" s="12">
        <v>0</v>
      </c>
      <c r="J31" s="12">
        <v>0</v>
      </c>
      <c r="K31" s="5">
        <f t="shared" si="1"/>
        <v>0</v>
      </c>
    </row>
    <row r="32" spans="1:11" ht="30" x14ac:dyDescent="0.25">
      <c r="A32" s="25" t="s">
        <v>58</v>
      </c>
      <c r="B32" s="25">
        <v>500</v>
      </c>
      <c r="C32" s="15" t="s">
        <v>23</v>
      </c>
      <c r="D32" s="15">
        <f>VLOOKUP(C32,Szorzótábla!$A$1:$B$11,2,FALSE)</f>
        <v>1</v>
      </c>
      <c r="E32" s="17">
        <f t="shared" si="0"/>
        <v>500</v>
      </c>
      <c r="F32" s="23">
        <v>0</v>
      </c>
      <c r="G32" s="12">
        <v>0</v>
      </c>
      <c r="H32" s="12">
        <v>0</v>
      </c>
      <c r="I32" s="12">
        <v>0</v>
      </c>
      <c r="J32" s="12">
        <v>0</v>
      </c>
      <c r="K32" s="5">
        <f t="shared" si="1"/>
        <v>0</v>
      </c>
    </row>
    <row r="33" spans="1:11" x14ac:dyDescent="0.25">
      <c r="A33" s="25" t="s">
        <v>59</v>
      </c>
      <c r="B33" s="25">
        <v>50</v>
      </c>
      <c r="C33" s="15" t="s">
        <v>16</v>
      </c>
      <c r="D33" s="15">
        <f>VLOOKUP(C33,Szorzótábla!$A$1:$B$11,2,FALSE)</f>
        <v>365</v>
      </c>
      <c r="E33" s="17">
        <f t="shared" si="0"/>
        <v>18250</v>
      </c>
      <c r="F33" s="9">
        <v>0</v>
      </c>
      <c r="G33" s="12">
        <v>0</v>
      </c>
      <c r="H33" s="12">
        <v>0</v>
      </c>
      <c r="I33" s="12">
        <v>0</v>
      </c>
      <c r="J33" s="12">
        <v>0</v>
      </c>
      <c r="K33" s="5">
        <f t="shared" si="1"/>
        <v>0</v>
      </c>
    </row>
    <row r="34" spans="1:11" x14ac:dyDescent="0.25">
      <c r="A34" s="25" t="s">
        <v>60</v>
      </c>
      <c r="B34" s="25">
        <v>2000</v>
      </c>
      <c r="C34" s="15" t="s">
        <v>23</v>
      </c>
      <c r="D34" s="15">
        <f>VLOOKUP(C34,Szorzótábla!$A$1:$B$11,2,FALSE)</f>
        <v>1</v>
      </c>
      <c r="E34" s="17">
        <f t="shared" si="0"/>
        <v>2000</v>
      </c>
      <c r="F34" s="9">
        <v>0</v>
      </c>
      <c r="G34" s="12">
        <v>0</v>
      </c>
      <c r="H34" s="12">
        <v>0</v>
      </c>
      <c r="I34" s="12">
        <v>0</v>
      </c>
      <c r="J34" s="12">
        <v>0</v>
      </c>
      <c r="K34" s="5">
        <f t="shared" si="1"/>
        <v>0</v>
      </c>
    </row>
    <row r="35" spans="1:11" x14ac:dyDescent="0.25">
      <c r="A35" s="25" t="s">
        <v>61</v>
      </c>
      <c r="B35" s="25">
        <v>3721</v>
      </c>
      <c r="C35" s="15" t="s">
        <v>19</v>
      </c>
      <c r="D35" s="15">
        <f>VLOOKUP(C35,Szorzótábla!$A$1:$B$11,2,FALSE)</f>
        <v>12</v>
      </c>
      <c r="E35" s="17">
        <f t="shared" si="0"/>
        <v>44652</v>
      </c>
      <c r="F35" s="9">
        <v>0</v>
      </c>
      <c r="G35" s="12">
        <v>0</v>
      </c>
      <c r="H35" s="12">
        <v>0</v>
      </c>
      <c r="I35" s="12">
        <v>0</v>
      </c>
      <c r="J35" s="12">
        <v>0</v>
      </c>
      <c r="K35" s="5">
        <f t="shared" si="1"/>
        <v>0</v>
      </c>
    </row>
    <row r="36" spans="1:11" x14ac:dyDescent="0.25">
      <c r="A36" s="25" t="s">
        <v>62</v>
      </c>
      <c r="B36" s="25">
        <v>32</v>
      </c>
      <c r="C36" s="15" t="s">
        <v>20</v>
      </c>
      <c r="D36" s="15">
        <f>VLOOKUP(C36,Szorzótábla!$A$1:$B$11,2,FALSE)</f>
        <v>4</v>
      </c>
      <c r="E36" s="17">
        <f t="shared" si="0"/>
        <v>128</v>
      </c>
      <c r="F36" s="9">
        <v>0</v>
      </c>
      <c r="G36" s="12">
        <v>0</v>
      </c>
      <c r="H36" s="12">
        <v>0</v>
      </c>
      <c r="I36" s="12">
        <v>0</v>
      </c>
      <c r="J36" s="12">
        <v>0</v>
      </c>
      <c r="K36" s="5">
        <f t="shared" si="1"/>
        <v>0</v>
      </c>
    </row>
    <row r="37" spans="1:11" ht="30" x14ac:dyDescent="0.25">
      <c r="A37" s="25" t="s">
        <v>63</v>
      </c>
      <c r="B37" s="25">
        <v>32</v>
      </c>
      <c r="C37" s="15" t="s">
        <v>20</v>
      </c>
      <c r="D37" s="15">
        <f>VLOOKUP(C37,Szorzótábla!$A$1:$B$11,2,FALSE)</f>
        <v>4</v>
      </c>
      <c r="E37" s="17">
        <f t="shared" si="0"/>
        <v>128</v>
      </c>
      <c r="F37" s="9">
        <v>0</v>
      </c>
      <c r="G37" s="12">
        <v>0</v>
      </c>
      <c r="H37" s="12">
        <v>0</v>
      </c>
      <c r="I37" s="12">
        <v>0</v>
      </c>
      <c r="J37" s="12">
        <v>0</v>
      </c>
      <c r="K37" s="5">
        <f t="shared" si="1"/>
        <v>0</v>
      </c>
    </row>
    <row r="38" spans="1:11" ht="30" x14ac:dyDescent="0.25">
      <c r="A38" s="25" t="s">
        <v>64</v>
      </c>
      <c r="B38" s="25">
        <v>32</v>
      </c>
      <c r="C38" s="15" t="s">
        <v>20</v>
      </c>
      <c r="D38" s="15">
        <f>VLOOKUP(C38,Szorzótábla!$A$1:$B$11,2,FALSE)</f>
        <v>4</v>
      </c>
      <c r="E38" s="17">
        <f t="shared" si="0"/>
        <v>128</v>
      </c>
      <c r="F38" s="9">
        <v>0</v>
      </c>
      <c r="G38" s="12">
        <v>0</v>
      </c>
      <c r="H38" s="12">
        <v>0</v>
      </c>
      <c r="I38" s="12">
        <v>0</v>
      </c>
      <c r="J38" s="12">
        <v>0</v>
      </c>
      <c r="K38" s="5">
        <f t="shared" si="1"/>
        <v>0</v>
      </c>
    </row>
    <row r="39" spans="1:11" x14ac:dyDescent="0.25">
      <c r="A39" s="25" t="s">
        <v>65</v>
      </c>
      <c r="B39" s="25">
        <v>16</v>
      </c>
      <c r="C39" s="15" t="s">
        <v>16</v>
      </c>
      <c r="D39" s="15">
        <f>VLOOKUP(C39,Szorzótábla!$A$1:$B$11,2,FALSE)</f>
        <v>365</v>
      </c>
      <c r="E39" s="17">
        <f t="shared" si="0"/>
        <v>5840</v>
      </c>
      <c r="F39" s="9">
        <v>0</v>
      </c>
      <c r="G39" s="12">
        <v>0</v>
      </c>
      <c r="H39" s="12">
        <v>0</v>
      </c>
      <c r="I39" s="12">
        <v>0</v>
      </c>
      <c r="J39" s="12">
        <v>0</v>
      </c>
      <c r="K39" s="5">
        <f t="shared" si="1"/>
        <v>0</v>
      </c>
    </row>
    <row r="40" spans="1:11" x14ac:dyDescent="0.25">
      <c r="A40" s="25" t="s">
        <v>66</v>
      </c>
      <c r="B40" s="25"/>
      <c r="C40" s="15" t="s">
        <v>18</v>
      </c>
      <c r="D40" s="15">
        <f>VLOOKUP(C40,Szorzótábla!$A$1:$B$11,2,FALSE)</f>
        <v>52</v>
      </c>
      <c r="E40" s="17">
        <f t="shared" si="0"/>
        <v>0</v>
      </c>
      <c r="F40" s="9"/>
      <c r="G40" s="10">
        <v>0</v>
      </c>
      <c r="H40" s="10">
        <v>0</v>
      </c>
      <c r="I40" s="10">
        <v>0</v>
      </c>
      <c r="J40" s="11">
        <v>0</v>
      </c>
      <c r="K40" s="5">
        <f t="shared" si="1"/>
        <v>0</v>
      </c>
    </row>
    <row r="41" spans="1:11" x14ac:dyDescent="0.25">
      <c r="A41" s="15" t="s">
        <v>10</v>
      </c>
      <c r="B41" s="15">
        <f>SUM(B3:B30)</f>
        <v>12729</v>
      </c>
      <c r="C41" s="15"/>
      <c r="D41" s="15"/>
      <c r="E41" s="17">
        <f t="shared" si="0"/>
        <v>0</v>
      </c>
      <c r="F41" s="4" t="s">
        <v>10</v>
      </c>
      <c r="G41" s="4"/>
      <c r="H41" s="4"/>
      <c r="I41" s="4"/>
      <c r="J41" s="4"/>
      <c r="K41" s="5">
        <f>SUM(K3:K39)</f>
        <v>0</v>
      </c>
    </row>
  </sheetData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Szorzótábla!$A$1:$A$11</xm:f>
          </x14:formula1>
          <xm:sqref>C3:C40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Z41"/>
  <sheetViews>
    <sheetView windowProtection="1" topLeftCell="D4" workbookViewId="0">
      <selection activeCell="H17" sqref="H17"/>
    </sheetView>
  </sheetViews>
  <sheetFormatPr defaultRowHeight="15" x14ac:dyDescent="0.25"/>
  <cols>
    <col min="1" max="1" width="46.5703125" style="2" customWidth="1"/>
    <col min="2" max="2" width="15.7109375" style="2" customWidth="1"/>
    <col min="3" max="3" width="26.140625" style="2" customWidth="1"/>
    <col min="4" max="4" width="12.28515625" style="2" customWidth="1"/>
    <col min="5" max="5" width="13.5703125" style="18" customWidth="1"/>
    <col min="6" max="6" width="13.7109375" style="14" customWidth="1"/>
    <col min="7" max="7" width="11.28515625" style="14" customWidth="1"/>
    <col min="8" max="8" width="11.5703125" style="14" customWidth="1"/>
    <col min="9" max="9" width="11.85546875" style="14" customWidth="1"/>
    <col min="10" max="10" width="12.85546875" style="14" customWidth="1"/>
    <col min="11" max="11" width="11.7109375" style="14" customWidth="1"/>
    <col min="12" max="16384" width="9.140625" style="14"/>
  </cols>
  <sheetData>
    <row r="1" spans="1:26" s="1" customFormat="1" ht="57" customHeight="1" x14ac:dyDescent="0.25">
      <c r="A1" s="7" t="s">
        <v>71</v>
      </c>
      <c r="B1" s="13" t="s">
        <v>26</v>
      </c>
      <c r="C1" s="13" t="s">
        <v>13</v>
      </c>
      <c r="D1" s="13" t="s">
        <v>13</v>
      </c>
      <c r="E1" s="16" t="s">
        <v>15</v>
      </c>
      <c r="F1" s="7" t="s">
        <v>0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Z1" s="14"/>
    </row>
    <row r="2" spans="1:26" s="6" customFormat="1" x14ac:dyDescent="0.25">
      <c r="A2" s="7" t="s">
        <v>6</v>
      </c>
      <c r="B2" s="13" t="s">
        <v>12</v>
      </c>
      <c r="C2" s="13" t="s">
        <v>25</v>
      </c>
      <c r="D2" s="13" t="s">
        <v>14</v>
      </c>
      <c r="E2" s="16" t="s">
        <v>7</v>
      </c>
      <c r="F2" s="8" t="s">
        <v>8</v>
      </c>
      <c r="G2" s="8" t="s">
        <v>8</v>
      </c>
      <c r="H2" s="8" t="s">
        <v>8</v>
      </c>
      <c r="I2" s="8" t="s">
        <v>8</v>
      </c>
      <c r="J2" s="8" t="s">
        <v>8</v>
      </c>
      <c r="K2" s="8" t="s">
        <v>9</v>
      </c>
      <c r="Z2" s="14"/>
    </row>
    <row r="3" spans="1:26" x14ac:dyDescent="0.25">
      <c r="A3" s="15" t="s">
        <v>29</v>
      </c>
      <c r="B3" s="15">
        <v>807</v>
      </c>
      <c r="C3" s="15" t="s">
        <v>16</v>
      </c>
      <c r="D3" s="15">
        <f>VLOOKUP(C3,Szorzótábla!$A$1:$B$11,2,FALSE)</f>
        <v>365</v>
      </c>
      <c r="E3" s="17">
        <f>B3*D3</f>
        <v>294555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5">
        <f>E3*(F3+G3/30+H3/90+I3/180+J3/365)</f>
        <v>0</v>
      </c>
    </row>
    <row r="4" spans="1:26" x14ac:dyDescent="0.25">
      <c r="A4" s="15" t="s">
        <v>30</v>
      </c>
      <c r="B4" s="15">
        <v>375</v>
      </c>
      <c r="C4" s="15" t="s">
        <v>16</v>
      </c>
      <c r="D4" s="15">
        <f>VLOOKUP(C4,Szorzótábla!$A$1:$B$11,2,FALSE)</f>
        <v>365</v>
      </c>
      <c r="E4" s="17">
        <f t="shared" ref="E4:E41" si="0">B4*D4</f>
        <v>136875</v>
      </c>
      <c r="F4" s="9">
        <v>0</v>
      </c>
      <c r="G4" s="9">
        <v>0</v>
      </c>
      <c r="H4" s="9">
        <v>0</v>
      </c>
      <c r="I4" s="9">
        <v>0</v>
      </c>
      <c r="J4" s="21">
        <v>0</v>
      </c>
      <c r="K4" s="5">
        <f t="shared" ref="K4:K40" si="1">E4*(F4+G4/30+H4/90+I4/180+J4/365)</f>
        <v>0</v>
      </c>
    </row>
    <row r="5" spans="1:26" x14ac:dyDescent="0.25">
      <c r="A5" s="15" t="s">
        <v>31</v>
      </c>
      <c r="B5" s="15">
        <v>85</v>
      </c>
      <c r="C5" s="15" t="s">
        <v>16</v>
      </c>
      <c r="D5" s="15">
        <f>VLOOKUP(C5,Szorzótábla!$A$1:$B$11,2,FALSE)</f>
        <v>365</v>
      </c>
      <c r="E5" s="17">
        <f t="shared" si="0"/>
        <v>31025</v>
      </c>
      <c r="F5" s="9">
        <v>0</v>
      </c>
      <c r="G5" s="9">
        <v>0</v>
      </c>
      <c r="H5" s="9">
        <v>0</v>
      </c>
      <c r="I5" s="9">
        <v>0</v>
      </c>
      <c r="J5" s="21">
        <v>0</v>
      </c>
      <c r="K5" s="5">
        <f t="shared" si="1"/>
        <v>0</v>
      </c>
    </row>
    <row r="6" spans="1:26" x14ac:dyDescent="0.25">
      <c r="A6" s="15" t="s">
        <v>32</v>
      </c>
      <c r="B6" s="15">
        <v>32</v>
      </c>
      <c r="C6" s="15" t="s">
        <v>17</v>
      </c>
      <c r="D6" s="15">
        <f>VLOOKUP(C6,Szorzótábla!$A$1:$B$11,2,FALSE)</f>
        <v>260</v>
      </c>
      <c r="E6" s="17">
        <f t="shared" si="0"/>
        <v>8320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5">
        <f t="shared" si="1"/>
        <v>0</v>
      </c>
    </row>
    <row r="7" spans="1:26" x14ac:dyDescent="0.25">
      <c r="A7" s="15" t="s">
        <v>33</v>
      </c>
      <c r="B7" s="15">
        <v>123</v>
      </c>
      <c r="C7" s="15" t="s">
        <v>16</v>
      </c>
      <c r="D7" s="15">
        <f>VLOOKUP(C7,Szorzótábla!$A$1:$B$11,2,FALSE)</f>
        <v>365</v>
      </c>
      <c r="E7" s="17">
        <f t="shared" si="0"/>
        <v>44895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5">
        <f t="shared" si="1"/>
        <v>0</v>
      </c>
    </row>
    <row r="8" spans="1:26" x14ac:dyDescent="0.25">
      <c r="A8" s="15" t="s">
        <v>34</v>
      </c>
      <c r="B8" s="15">
        <v>0</v>
      </c>
      <c r="C8" s="15" t="s">
        <v>17</v>
      </c>
      <c r="D8" s="15">
        <f>VLOOKUP(C8,Szorzótábla!$A$1:$B$11,2,FALSE)</f>
        <v>260</v>
      </c>
      <c r="E8" s="17">
        <f t="shared" si="0"/>
        <v>0</v>
      </c>
      <c r="F8" s="20">
        <v>0</v>
      </c>
      <c r="G8" s="20">
        <v>0</v>
      </c>
      <c r="H8" s="20">
        <v>0</v>
      </c>
      <c r="I8" s="20">
        <v>0</v>
      </c>
      <c r="J8" s="21">
        <v>0</v>
      </c>
      <c r="K8" s="5">
        <f t="shared" si="1"/>
        <v>0</v>
      </c>
    </row>
    <row r="9" spans="1:26" ht="16.5" customHeight="1" x14ac:dyDescent="0.25">
      <c r="A9" s="15" t="s">
        <v>35</v>
      </c>
      <c r="B9" s="15">
        <v>239</v>
      </c>
      <c r="C9" s="15" t="s">
        <v>16</v>
      </c>
      <c r="D9" s="15">
        <f>VLOOKUP(C9,Szorzótábla!$A$1:$B$11,2,FALSE)</f>
        <v>365</v>
      </c>
      <c r="E9" s="17">
        <f t="shared" si="0"/>
        <v>87235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5">
        <f t="shared" si="1"/>
        <v>0</v>
      </c>
    </row>
    <row r="10" spans="1:26" x14ac:dyDescent="0.25">
      <c r="A10" s="15" t="s">
        <v>36</v>
      </c>
      <c r="B10" s="15">
        <v>40</v>
      </c>
      <c r="C10" s="15" t="s">
        <v>16</v>
      </c>
      <c r="D10" s="15">
        <f>VLOOKUP(C10,Szorzótábla!$A$1:$B$11,2,FALSE)</f>
        <v>365</v>
      </c>
      <c r="E10" s="17">
        <f t="shared" si="0"/>
        <v>14600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5">
        <f t="shared" si="1"/>
        <v>0</v>
      </c>
    </row>
    <row r="11" spans="1:26" ht="14.25" customHeight="1" x14ac:dyDescent="0.25">
      <c r="A11" s="15" t="s">
        <v>37</v>
      </c>
      <c r="B11" s="15">
        <v>70</v>
      </c>
      <c r="C11" s="15" t="s">
        <v>17</v>
      </c>
      <c r="D11" s="15">
        <f>VLOOKUP(C11,Szorzótábla!$A$1:$B$11,2,FALSE)</f>
        <v>260</v>
      </c>
      <c r="E11" s="17">
        <f t="shared" si="0"/>
        <v>18200</v>
      </c>
      <c r="F11" s="9">
        <v>0</v>
      </c>
      <c r="G11" s="9">
        <v>0</v>
      </c>
      <c r="H11" s="9">
        <v>0</v>
      </c>
      <c r="I11" s="9">
        <v>0</v>
      </c>
      <c r="J11" s="21">
        <v>0</v>
      </c>
      <c r="K11" s="5">
        <f t="shared" si="1"/>
        <v>0</v>
      </c>
    </row>
    <row r="12" spans="1:26" x14ac:dyDescent="0.25">
      <c r="A12" s="15" t="s">
        <v>38</v>
      </c>
      <c r="B12" s="15">
        <v>17</v>
      </c>
      <c r="C12" s="15" t="s">
        <v>17</v>
      </c>
      <c r="D12" s="15">
        <f>VLOOKUP(C12,Szorzótábla!$A$1:$B$11,2,FALSE)</f>
        <v>260</v>
      </c>
      <c r="E12" s="17">
        <f t="shared" si="0"/>
        <v>4420</v>
      </c>
      <c r="F12" s="9">
        <v>0</v>
      </c>
      <c r="G12" s="9">
        <v>0</v>
      </c>
      <c r="H12" s="9">
        <v>0</v>
      </c>
      <c r="I12" s="9">
        <v>0</v>
      </c>
      <c r="J12" s="21">
        <v>0</v>
      </c>
      <c r="K12" s="5">
        <f t="shared" si="1"/>
        <v>0</v>
      </c>
    </row>
    <row r="13" spans="1:26" x14ac:dyDescent="0.25">
      <c r="A13" s="15" t="s">
        <v>39</v>
      </c>
      <c r="B13" s="15">
        <v>0</v>
      </c>
      <c r="C13" s="15" t="s">
        <v>16</v>
      </c>
      <c r="D13" s="15">
        <f>VLOOKUP(C13,Szorzótábla!$A$1:$B$11,2,FALSE)</f>
        <v>365</v>
      </c>
      <c r="E13" s="17">
        <f t="shared" si="0"/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5">
        <f t="shared" si="1"/>
        <v>0</v>
      </c>
    </row>
    <row r="14" spans="1:26" x14ac:dyDescent="0.25">
      <c r="A14" s="15" t="s">
        <v>40</v>
      </c>
      <c r="B14" s="15">
        <v>183</v>
      </c>
      <c r="C14" s="15" t="s">
        <v>18</v>
      </c>
      <c r="D14" s="15">
        <f>VLOOKUP(C14,Szorzótábla!$A$1:$B$11,2,FALSE)</f>
        <v>52</v>
      </c>
      <c r="E14" s="17">
        <f t="shared" si="0"/>
        <v>9516</v>
      </c>
      <c r="F14" s="9">
        <v>0</v>
      </c>
      <c r="G14" s="9">
        <v>0</v>
      </c>
      <c r="H14" s="9">
        <v>0</v>
      </c>
      <c r="I14" s="9">
        <v>0</v>
      </c>
      <c r="J14" s="21">
        <v>0</v>
      </c>
      <c r="K14" s="5">
        <f t="shared" si="1"/>
        <v>0</v>
      </c>
    </row>
    <row r="15" spans="1:26" x14ac:dyDescent="0.25">
      <c r="A15" s="15" t="s">
        <v>41</v>
      </c>
      <c r="B15" s="15">
        <v>25</v>
      </c>
      <c r="C15" s="15" t="s">
        <v>17</v>
      </c>
      <c r="D15" s="15">
        <f>VLOOKUP(C15,Szorzótábla!$A$1:$B$11,2,FALSE)</f>
        <v>260</v>
      </c>
      <c r="E15" s="17">
        <f t="shared" si="0"/>
        <v>6500</v>
      </c>
      <c r="F15" s="9">
        <v>0</v>
      </c>
      <c r="G15" s="9">
        <v>0</v>
      </c>
      <c r="H15" s="9">
        <v>0</v>
      </c>
      <c r="I15" s="9">
        <v>0</v>
      </c>
      <c r="J15" s="21">
        <v>0</v>
      </c>
      <c r="K15" s="5">
        <f t="shared" si="1"/>
        <v>0</v>
      </c>
    </row>
    <row r="16" spans="1:26" x14ac:dyDescent="0.25">
      <c r="A16" s="15" t="s">
        <v>42</v>
      </c>
      <c r="B16" s="15">
        <v>601</v>
      </c>
      <c r="C16" s="15" t="s">
        <v>16</v>
      </c>
      <c r="D16" s="15">
        <f>VLOOKUP(C16,Szorzótábla!$A$1:$B$11,2,FALSE)</f>
        <v>365</v>
      </c>
      <c r="E16" s="17">
        <f t="shared" si="0"/>
        <v>219365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5">
        <f t="shared" si="1"/>
        <v>0</v>
      </c>
    </row>
    <row r="17" spans="1:11" ht="45" x14ac:dyDescent="0.25">
      <c r="A17" s="15" t="s">
        <v>43</v>
      </c>
      <c r="B17" s="15">
        <v>61</v>
      </c>
      <c r="C17" s="15" t="s">
        <v>16</v>
      </c>
      <c r="D17" s="15">
        <f>VLOOKUP(C17,Szorzótábla!$A$1:$B$11,2,FALSE)</f>
        <v>365</v>
      </c>
      <c r="E17" s="17">
        <f t="shared" si="0"/>
        <v>22265</v>
      </c>
      <c r="F17" s="9">
        <v>0</v>
      </c>
      <c r="G17" s="9">
        <v>0</v>
      </c>
      <c r="H17" s="12">
        <v>0</v>
      </c>
      <c r="I17" s="9">
        <v>0</v>
      </c>
      <c r="J17" s="9">
        <v>0</v>
      </c>
      <c r="K17" s="5">
        <f t="shared" si="1"/>
        <v>0</v>
      </c>
    </row>
    <row r="18" spans="1:11" x14ac:dyDescent="0.25">
      <c r="A18" s="15" t="s">
        <v>44</v>
      </c>
      <c r="B18" s="15">
        <v>108</v>
      </c>
      <c r="C18" s="15" t="s">
        <v>16</v>
      </c>
      <c r="D18" s="15">
        <f>VLOOKUP(C18,Szorzótábla!$A$1:$B$11,2,FALSE)</f>
        <v>365</v>
      </c>
      <c r="E18" s="17">
        <f t="shared" si="0"/>
        <v>39420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5">
        <f t="shared" si="1"/>
        <v>0</v>
      </c>
    </row>
    <row r="19" spans="1:11" x14ac:dyDescent="0.25">
      <c r="A19" s="15" t="s">
        <v>45</v>
      </c>
      <c r="B19" s="15">
        <v>159</v>
      </c>
      <c r="C19" s="15" t="s">
        <v>16</v>
      </c>
      <c r="D19" s="15">
        <f>VLOOKUP(C19,Szorzótábla!$A$1:$B$11,2,FALSE)</f>
        <v>365</v>
      </c>
      <c r="E19" s="17">
        <f t="shared" si="0"/>
        <v>58035</v>
      </c>
      <c r="F19" s="9">
        <v>0</v>
      </c>
      <c r="G19" s="20">
        <v>0</v>
      </c>
      <c r="H19" s="20">
        <v>0</v>
      </c>
      <c r="I19" s="20">
        <v>0</v>
      </c>
      <c r="J19" s="20">
        <v>0</v>
      </c>
      <c r="K19" s="5">
        <f t="shared" si="1"/>
        <v>0</v>
      </c>
    </row>
    <row r="20" spans="1:11" x14ac:dyDescent="0.25">
      <c r="A20" s="15" t="s">
        <v>46</v>
      </c>
      <c r="B20" s="15">
        <v>159</v>
      </c>
      <c r="C20" s="15" t="s">
        <v>16</v>
      </c>
      <c r="D20" s="15">
        <f>VLOOKUP(C20,Szorzótábla!$A$1:$B$11,2,FALSE)</f>
        <v>365</v>
      </c>
      <c r="E20" s="17">
        <f t="shared" si="0"/>
        <v>58035</v>
      </c>
      <c r="F20" s="9">
        <v>0</v>
      </c>
      <c r="G20" s="9">
        <v>0</v>
      </c>
      <c r="H20" s="9">
        <v>0</v>
      </c>
      <c r="I20" s="9">
        <v>0</v>
      </c>
      <c r="J20" s="21">
        <v>0</v>
      </c>
      <c r="K20" s="5">
        <f t="shared" si="1"/>
        <v>0</v>
      </c>
    </row>
    <row r="21" spans="1:11" x14ac:dyDescent="0.25">
      <c r="A21" s="15" t="s">
        <v>47</v>
      </c>
      <c r="B21" s="15">
        <v>159</v>
      </c>
      <c r="C21" s="15" t="s">
        <v>27</v>
      </c>
      <c r="D21" s="15">
        <f>VLOOKUP(C21,Szorzótábla!$A$1:$B$11,2,FALSE)</f>
        <v>1300</v>
      </c>
      <c r="E21" s="17">
        <f t="shared" si="0"/>
        <v>206700</v>
      </c>
      <c r="F21" s="9">
        <v>0</v>
      </c>
      <c r="G21" s="20">
        <v>0</v>
      </c>
      <c r="H21" s="20">
        <v>0</v>
      </c>
      <c r="I21" s="20">
        <v>0</v>
      </c>
      <c r="J21" s="20">
        <v>0</v>
      </c>
      <c r="K21" s="5">
        <f t="shared" si="1"/>
        <v>0</v>
      </c>
    </row>
    <row r="22" spans="1:11" x14ac:dyDescent="0.25">
      <c r="A22" s="15" t="s">
        <v>48</v>
      </c>
      <c r="B22" s="15">
        <v>46</v>
      </c>
      <c r="C22" s="15" t="s">
        <v>16</v>
      </c>
      <c r="D22" s="15">
        <f>VLOOKUP(C22,Szorzótábla!$A$1:$B$11,2,FALSE)</f>
        <v>365</v>
      </c>
      <c r="E22" s="17">
        <f t="shared" si="0"/>
        <v>16790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5">
        <f t="shared" si="1"/>
        <v>0</v>
      </c>
    </row>
    <row r="23" spans="1:11" x14ac:dyDescent="0.25">
      <c r="A23" s="15" t="s">
        <v>49</v>
      </c>
      <c r="B23" s="15">
        <v>260</v>
      </c>
      <c r="C23" s="15" t="s">
        <v>16</v>
      </c>
      <c r="D23" s="15">
        <f>VLOOKUP(C23,Szorzótábla!$A$1:$B$11,2,FALSE)</f>
        <v>365</v>
      </c>
      <c r="E23" s="17">
        <f t="shared" si="0"/>
        <v>94900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5">
        <f t="shared" si="1"/>
        <v>0</v>
      </c>
    </row>
    <row r="24" spans="1:11" ht="30" x14ac:dyDescent="0.25">
      <c r="A24" s="15" t="s">
        <v>50</v>
      </c>
      <c r="B24" s="15">
        <v>22</v>
      </c>
      <c r="C24" s="15" t="s">
        <v>16</v>
      </c>
      <c r="D24" s="15">
        <f>VLOOKUP(C24,Szorzótábla!$A$1:$B$11,2,FALSE)</f>
        <v>365</v>
      </c>
      <c r="E24" s="17">
        <f t="shared" si="0"/>
        <v>8030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5">
        <f t="shared" si="1"/>
        <v>0</v>
      </c>
    </row>
    <row r="25" spans="1:11" x14ac:dyDescent="0.25">
      <c r="A25" s="15" t="s">
        <v>51</v>
      </c>
      <c r="B25" s="15">
        <v>117</v>
      </c>
      <c r="C25" s="15" t="s">
        <v>17</v>
      </c>
      <c r="D25" s="15">
        <f>VLOOKUP(C25,Szorzótábla!$A$1:$B$11,2,FALSE)</f>
        <v>260</v>
      </c>
      <c r="E25" s="17">
        <f t="shared" si="0"/>
        <v>30420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5">
        <f t="shared" si="1"/>
        <v>0</v>
      </c>
    </row>
    <row r="26" spans="1:11" x14ac:dyDescent="0.25">
      <c r="A26" s="15" t="s">
        <v>52</v>
      </c>
      <c r="B26" s="15">
        <v>0</v>
      </c>
      <c r="C26" s="15" t="s">
        <v>16</v>
      </c>
      <c r="D26" s="15">
        <f>VLOOKUP(C26,Szorzótábla!$A$1:$B$11,2,FALSE)</f>
        <v>365</v>
      </c>
      <c r="E26" s="17">
        <f t="shared" si="0"/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5">
        <f t="shared" si="1"/>
        <v>0</v>
      </c>
    </row>
    <row r="27" spans="1:11" x14ac:dyDescent="0.25">
      <c r="A27" s="15" t="s">
        <v>53</v>
      </c>
      <c r="B27" s="15">
        <v>81</v>
      </c>
      <c r="C27" s="15" t="s">
        <v>18</v>
      </c>
      <c r="D27" s="15">
        <f>VLOOKUP(C27,Szorzótábla!$A$1:$B$11,2,FALSE)</f>
        <v>52</v>
      </c>
      <c r="E27" s="17">
        <f t="shared" si="0"/>
        <v>4212</v>
      </c>
      <c r="F27" s="9">
        <v>0</v>
      </c>
      <c r="G27" s="20">
        <v>0</v>
      </c>
      <c r="H27" s="20">
        <v>0</v>
      </c>
      <c r="I27" s="20">
        <v>0</v>
      </c>
      <c r="J27" s="21">
        <v>0</v>
      </c>
      <c r="K27" s="5">
        <f t="shared" si="1"/>
        <v>0</v>
      </c>
    </row>
    <row r="28" spans="1:11" ht="30" x14ac:dyDescent="0.25">
      <c r="A28" s="15" t="s">
        <v>54</v>
      </c>
      <c r="B28" s="15">
        <v>61</v>
      </c>
      <c r="C28" s="15" t="s">
        <v>16</v>
      </c>
      <c r="D28" s="15">
        <f>VLOOKUP(C28,Szorzótábla!$A$1:$B$11,2,FALSE)</f>
        <v>365</v>
      </c>
      <c r="E28" s="17">
        <f t="shared" si="0"/>
        <v>22265</v>
      </c>
      <c r="F28" s="23">
        <v>0</v>
      </c>
      <c r="G28" s="20">
        <v>0</v>
      </c>
      <c r="H28" s="20">
        <v>0</v>
      </c>
      <c r="I28" s="20">
        <v>0</v>
      </c>
      <c r="J28" s="20">
        <v>0</v>
      </c>
      <c r="K28" s="5">
        <f t="shared" si="1"/>
        <v>0</v>
      </c>
    </row>
    <row r="29" spans="1:11" x14ac:dyDescent="0.25">
      <c r="A29" s="15" t="s">
        <v>55</v>
      </c>
      <c r="B29" s="15">
        <v>11</v>
      </c>
      <c r="C29" s="15" t="s">
        <v>17</v>
      </c>
      <c r="D29" s="15">
        <f>VLOOKUP(C29,Szorzótábla!$A$1:$B$11,2,FALSE)</f>
        <v>260</v>
      </c>
      <c r="E29" s="17">
        <f t="shared" si="0"/>
        <v>2860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5">
        <f t="shared" si="1"/>
        <v>0</v>
      </c>
    </row>
    <row r="30" spans="1:11" x14ac:dyDescent="0.25">
      <c r="A30" s="15" t="s">
        <v>56</v>
      </c>
      <c r="B30" s="15">
        <v>0</v>
      </c>
      <c r="C30" s="15" t="s">
        <v>16</v>
      </c>
      <c r="D30" s="15">
        <f>VLOOKUP(C30,Szorzótábla!$A$1:$B$11,2,FALSE)</f>
        <v>365</v>
      </c>
      <c r="E30" s="17">
        <f t="shared" si="0"/>
        <v>0</v>
      </c>
      <c r="F30" s="20">
        <v>0</v>
      </c>
      <c r="G30" s="20">
        <v>0</v>
      </c>
      <c r="H30" s="20">
        <v>0</v>
      </c>
      <c r="I30" s="20">
        <v>0</v>
      </c>
      <c r="J30" s="21">
        <v>0</v>
      </c>
      <c r="K30" s="5">
        <f t="shared" si="1"/>
        <v>0</v>
      </c>
    </row>
    <row r="31" spans="1:11" x14ac:dyDescent="0.25">
      <c r="A31" s="25" t="s">
        <v>57</v>
      </c>
      <c r="B31" s="25">
        <v>10</v>
      </c>
      <c r="C31" s="15" t="s">
        <v>21</v>
      </c>
      <c r="D31" s="15">
        <f>VLOOKUP(C31,Szorzótábla!$A$1:$B$11,2,FALSE)</f>
        <v>2</v>
      </c>
      <c r="E31" s="17">
        <f t="shared" si="0"/>
        <v>20</v>
      </c>
      <c r="F31" s="9">
        <v>0</v>
      </c>
      <c r="G31" s="20">
        <v>0</v>
      </c>
      <c r="H31" s="20">
        <v>0</v>
      </c>
      <c r="I31" s="20">
        <v>0</v>
      </c>
      <c r="J31" s="20">
        <v>0</v>
      </c>
      <c r="K31" s="5">
        <f t="shared" si="1"/>
        <v>0</v>
      </c>
    </row>
    <row r="32" spans="1:11" ht="30" x14ac:dyDescent="0.25">
      <c r="A32" s="25" t="s">
        <v>58</v>
      </c>
      <c r="B32" s="25">
        <v>0</v>
      </c>
      <c r="C32" s="15" t="s">
        <v>23</v>
      </c>
      <c r="D32" s="15">
        <f>VLOOKUP(C32,Szorzótábla!$A$1:$B$11,2,FALSE)</f>
        <v>1</v>
      </c>
      <c r="E32" s="17">
        <f t="shared" si="0"/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5">
        <f t="shared" si="1"/>
        <v>0</v>
      </c>
    </row>
    <row r="33" spans="1:11" x14ac:dyDescent="0.25">
      <c r="A33" s="25" t="s">
        <v>59</v>
      </c>
      <c r="B33" s="25">
        <v>50</v>
      </c>
      <c r="C33" s="15" t="s">
        <v>16</v>
      </c>
      <c r="D33" s="15">
        <f>VLOOKUP(C33,Szorzótábla!$A$1:$B$11,2,FALSE)</f>
        <v>365</v>
      </c>
      <c r="E33" s="17">
        <f t="shared" si="0"/>
        <v>18250</v>
      </c>
      <c r="F33" s="9">
        <v>0</v>
      </c>
      <c r="G33" s="20">
        <v>0</v>
      </c>
      <c r="H33" s="20">
        <v>0</v>
      </c>
      <c r="I33" s="20">
        <v>0</v>
      </c>
      <c r="J33" s="20">
        <v>0</v>
      </c>
      <c r="K33" s="5">
        <f t="shared" si="1"/>
        <v>0</v>
      </c>
    </row>
    <row r="34" spans="1:11" x14ac:dyDescent="0.25">
      <c r="A34" s="25" t="s">
        <v>60</v>
      </c>
      <c r="B34" s="25">
        <v>300</v>
      </c>
      <c r="C34" s="15" t="s">
        <v>23</v>
      </c>
      <c r="D34" s="15">
        <f>VLOOKUP(C34,Szorzótábla!$A$1:$B$11,2,FALSE)</f>
        <v>1</v>
      </c>
      <c r="E34" s="17">
        <f t="shared" si="0"/>
        <v>300</v>
      </c>
      <c r="F34" s="9">
        <v>0</v>
      </c>
      <c r="G34" s="20">
        <v>0</v>
      </c>
      <c r="H34" s="20">
        <v>0</v>
      </c>
      <c r="I34" s="20">
        <v>0</v>
      </c>
      <c r="J34" s="20">
        <v>0</v>
      </c>
      <c r="K34" s="5">
        <f t="shared" si="1"/>
        <v>0</v>
      </c>
    </row>
    <row r="35" spans="1:11" x14ac:dyDescent="0.25">
      <c r="A35" s="25" t="s">
        <v>61</v>
      </c>
      <c r="B35" s="25">
        <v>1519</v>
      </c>
      <c r="C35" s="15" t="s">
        <v>19</v>
      </c>
      <c r="D35" s="15">
        <f>VLOOKUP(C35,Szorzótábla!$A$1:$B$11,2,FALSE)</f>
        <v>12</v>
      </c>
      <c r="E35" s="17">
        <f t="shared" si="0"/>
        <v>18228</v>
      </c>
      <c r="F35" s="9">
        <v>0</v>
      </c>
      <c r="G35" s="20">
        <v>0</v>
      </c>
      <c r="H35" s="20">
        <v>0</v>
      </c>
      <c r="I35" s="20">
        <v>0</v>
      </c>
      <c r="J35" s="20">
        <v>0</v>
      </c>
      <c r="K35" s="5">
        <f t="shared" si="1"/>
        <v>0</v>
      </c>
    </row>
    <row r="36" spans="1:11" x14ac:dyDescent="0.25">
      <c r="A36" s="25" t="s">
        <v>62</v>
      </c>
      <c r="B36" s="25">
        <v>200</v>
      </c>
      <c r="C36" s="15" t="s">
        <v>19</v>
      </c>
      <c r="D36" s="15">
        <f>VLOOKUP(C36,Szorzótábla!$A$1:$B$11,2,FALSE)</f>
        <v>12</v>
      </c>
      <c r="E36" s="17">
        <f t="shared" si="0"/>
        <v>2400</v>
      </c>
      <c r="F36" s="23">
        <v>0</v>
      </c>
      <c r="G36" s="20">
        <v>0</v>
      </c>
      <c r="H36" s="20">
        <v>0</v>
      </c>
      <c r="I36" s="20">
        <v>0</v>
      </c>
      <c r="J36" s="20">
        <v>0</v>
      </c>
      <c r="K36" s="5">
        <f t="shared" si="1"/>
        <v>0</v>
      </c>
    </row>
    <row r="37" spans="1:11" ht="30" x14ac:dyDescent="0.25">
      <c r="A37" s="25" t="s">
        <v>63</v>
      </c>
      <c r="B37" s="25">
        <v>70</v>
      </c>
      <c r="C37" s="15" t="s">
        <v>20</v>
      </c>
      <c r="D37" s="15">
        <f>VLOOKUP(C37,Szorzótábla!$A$1:$B$11,2,FALSE)</f>
        <v>4</v>
      </c>
      <c r="E37" s="17">
        <f t="shared" si="0"/>
        <v>280</v>
      </c>
      <c r="F37" s="23">
        <v>0</v>
      </c>
      <c r="G37" s="20">
        <v>0</v>
      </c>
      <c r="H37" s="20">
        <v>0</v>
      </c>
      <c r="I37" s="20">
        <v>0</v>
      </c>
      <c r="J37" s="20">
        <v>0</v>
      </c>
      <c r="K37" s="5">
        <f t="shared" si="1"/>
        <v>0</v>
      </c>
    </row>
    <row r="38" spans="1:11" ht="30" x14ac:dyDescent="0.25">
      <c r="A38" s="25" t="s">
        <v>64</v>
      </c>
      <c r="B38" s="25">
        <v>70</v>
      </c>
      <c r="C38" s="15" t="s">
        <v>20</v>
      </c>
      <c r="D38" s="15">
        <f>VLOOKUP(C38,Szorzótábla!$A$1:$B$11,2,FALSE)</f>
        <v>4</v>
      </c>
      <c r="E38" s="17">
        <f t="shared" si="0"/>
        <v>280</v>
      </c>
      <c r="F38" s="23">
        <v>0</v>
      </c>
      <c r="G38" s="20">
        <v>0</v>
      </c>
      <c r="H38" s="20">
        <v>0</v>
      </c>
      <c r="I38" s="20">
        <v>0</v>
      </c>
      <c r="J38" s="20">
        <v>0</v>
      </c>
      <c r="K38" s="5">
        <f t="shared" si="1"/>
        <v>0</v>
      </c>
    </row>
    <row r="39" spans="1:11" x14ac:dyDescent="0.25">
      <c r="A39" s="25" t="s">
        <v>65</v>
      </c>
      <c r="B39" s="25">
        <v>16</v>
      </c>
      <c r="C39" s="15" t="s">
        <v>16</v>
      </c>
      <c r="D39" s="15">
        <f>VLOOKUP(C39,Szorzótábla!$A$1:$B$11,2,FALSE)</f>
        <v>365</v>
      </c>
      <c r="E39" s="17">
        <f t="shared" si="0"/>
        <v>5840</v>
      </c>
      <c r="F39" s="23">
        <v>0</v>
      </c>
      <c r="G39" s="20">
        <v>0</v>
      </c>
      <c r="H39" s="20">
        <v>0</v>
      </c>
      <c r="I39" s="20">
        <v>0</v>
      </c>
      <c r="J39" s="20">
        <v>0</v>
      </c>
      <c r="K39" s="5">
        <f t="shared" si="1"/>
        <v>0</v>
      </c>
    </row>
    <row r="40" spans="1:11" x14ac:dyDescent="0.25">
      <c r="A40" s="25" t="s">
        <v>66</v>
      </c>
      <c r="B40" s="25"/>
      <c r="C40" s="15" t="s">
        <v>18</v>
      </c>
      <c r="D40" s="15">
        <f>VLOOKUP(C40,Szorzótábla!$A$1:$B$11,2,FALSE)</f>
        <v>52</v>
      </c>
      <c r="E40" s="17">
        <f t="shared" si="0"/>
        <v>0</v>
      </c>
      <c r="F40" s="9"/>
      <c r="G40" s="10">
        <v>0</v>
      </c>
      <c r="H40" s="10">
        <v>0</v>
      </c>
      <c r="I40" s="10">
        <v>0</v>
      </c>
      <c r="J40" s="11">
        <v>0</v>
      </c>
      <c r="K40" s="5">
        <f t="shared" si="1"/>
        <v>0</v>
      </c>
    </row>
    <row r="41" spans="1:11" x14ac:dyDescent="0.25">
      <c r="A41" s="15" t="s">
        <v>10</v>
      </c>
      <c r="B41" s="15">
        <f>SUM(B3:B30)</f>
        <v>3841</v>
      </c>
      <c r="C41" s="15"/>
      <c r="D41" s="15"/>
      <c r="E41" s="17">
        <f t="shared" si="0"/>
        <v>0</v>
      </c>
      <c r="F41" s="4" t="s">
        <v>10</v>
      </c>
      <c r="G41" s="4"/>
      <c r="H41" s="4"/>
      <c r="I41" s="4"/>
      <c r="J41" s="4"/>
      <c r="K41" s="5">
        <f>SUM(K3:K39)</f>
        <v>0</v>
      </c>
    </row>
  </sheetData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Szorzótábla!$A$1:$A$11</xm:f>
          </x14:formula1>
          <xm:sqref>C3:C40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41"/>
  <sheetViews>
    <sheetView windowProtection="1" topLeftCell="A25" workbookViewId="0">
      <selection activeCell="F17" sqref="F17:J17"/>
    </sheetView>
  </sheetViews>
  <sheetFormatPr defaultRowHeight="15" x14ac:dyDescent="0.25"/>
  <cols>
    <col min="1" max="1" width="46.5703125" style="2" customWidth="1"/>
    <col min="2" max="2" width="15.7109375" style="2" customWidth="1"/>
    <col min="3" max="3" width="26.140625" style="2" customWidth="1"/>
    <col min="4" max="4" width="12.28515625" style="2" customWidth="1"/>
    <col min="5" max="5" width="13.5703125" style="18" customWidth="1"/>
    <col min="6" max="6" width="13.7109375" style="14" customWidth="1"/>
    <col min="7" max="7" width="11.28515625" style="14" customWidth="1"/>
    <col min="8" max="8" width="11.5703125" style="14" customWidth="1"/>
    <col min="9" max="9" width="11.85546875" style="14" customWidth="1"/>
    <col min="10" max="10" width="12.85546875" style="14" customWidth="1"/>
    <col min="11" max="11" width="11.7109375" style="14" customWidth="1"/>
    <col min="12" max="16384" width="9.140625" style="14"/>
  </cols>
  <sheetData>
    <row r="1" spans="1:26" s="1" customFormat="1" ht="57" customHeight="1" x14ac:dyDescent="0.25">
      <c r="A1" s="7" t="s">
        <v>72</v>
      </c>
      <c r="B1" s="13" t="s">
        <v>26</v>
      </c>
      <c r="C1" s="13" t="s">
        <v>13</v>
      </c>
      <c r="D1" s="13" t="s">
        <v>13</v>
      </c>
      <c r="E1" s="16" t="s">
        <v>15</v>
      </c>
      <c r="F1" s="7" t="s">
        <v>0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Z1" s="14"/>
    </row>
    <row r="2" spans="1:26" s="6" customFormat="1" x14ac:dyDescent="0.25">
      <c r="A2" s="7" t="s">
        <v>6</v>
      </c>
      <c r="B2" s="13" t="s">
        <v>12</v>
      </c>
      <c r="C2" s="13" t="s">
        <v>25</v>
      </c>
      <c r="D2" s="13" t="s">
        <v>14</v>
      </c>
      <c r="E2" s="16" t="s">
        <v>7</v>
      </c>
      <c r="F2" s="8" t="s">
        <v>8</v>
      </c>
      <c r="G2" s="8" t="s">
        <v>8</v>
      </c>
      <c r="H2" s="8" t="s">
        <v>8</v>
      </c>
      <c r="I2" s="8" t="s">
        <v>8</v>
      </c>
      <c r="J2" s="8" t="s">
        <v>8</v>
      </c>
      <c r="K2" s="8" t="s">
        <v>9</v>
      </c>
      <c r="Z2" s="14"/>
    </row>
    <row r="3" spans="1:26" x14ac:dyDescent="0.25">
      <c r="A3" s="15" t="s">
        <v>29</v>
      </c>
      <c r="B3" s="15">
        <v>353</v>
      </c>
      <c r="C3" s="15" t="s">
        <v>16</v>
      </c>
      <c r="D3" s="15">
        <f>VLOOKUP(C3,Szorzótábla!$A$1:$B$11,2,FALSE)</f>
        <v>365</v>
      </c>
      <c r="E3" s="17">
        <f>B3*D3</f>
        <v>128845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5">
        <f>E3*(F3+G3/30+H3/90+I3/180+J3/365)</f>
        <v>0</v>
      </c>
    </row>
    <row r="4" spans="1:26" x14ac:dyDescent="0.25">
      <c r="A4" s="15" t="s">
        <v>30</v>
      </c>
      <c r="B4" s="15">
        <v>6</v>
      </c>
      <c r="C4" s="15" t="s">
        <v>16</v>
      </c>
      <c r="D4" s="15">
        <f>VLOOKUP(C4,Szorzótábla!$A$1:$B$11,2,FALSE)</f>
        <v>365</v>
      </c>
      <c r="E4" s="17">
        <f t="shared" ref="E4:E41" si="0">B4*D4</f>
        <v>2190</v>
      </c>
      <c r="F4" s="9">
        <v>0</v>
      </c>
      <c r="G4" s="9">
        <v>0</v>
      </c>
      <c r="H4" s="9">
        <v>0</v>
      </c>
      <c r="I4" s="9">
        <v>0</v>
      </c>
      <c r="J4" s="21">
        <v>0</v>
      </c>
      <c r="K4" s="5">
        <f t="shared" ref="K4:K40" si="1">E4*(F4+G4/30+H4/90+I4/180+J4/365)</f>
        <v>0</v>
      </c>
    </row>
    <row r="5" spans="1:26" x14ac:dyDescent="0.25">
      <c r="A5" s="15" t="s">
        <v>31</v>
      </c>
      <c r="B5" s="15">
        <v>42</v>
      </c>
      <c r="C5" s="15" t="s">
        <v>16</v>
      </c>
      <c r="D5" s="15">
        <f>VLOOKUP(C5,Szorzótábla!$A$1:$B$11,2,FALSE)</f>
        <v>365</v>
      </c>
      <c r="E5" s="17">
        <f t="shared" si="0"/>
        <v>15330</v>
      </c>
      <c r="F5" s="9">
        <v>0</v>
      </c>
      <c r="G5" s="9">
        <v>0</v>
      </c>
      <c r="H5" s="9">
        <v>0</v>
      </c>
      <c r="I5" s="9">
        <v>0</v>
      </c>
      <c r="J5" s="21">
        <v>0</v>
      </c>
      <c r="K5" s="5">
        <f t="shared" si="1"/>
        <v>0</v>
      </c>
    </row>
    <row r="6" spans="1:26" x14ac:dyDescent="0.25">
      <c r="A6" s="15" t="s">
        <v>32</v>
      </c>
      <c r="B6" s="15">
        <v>75</v>
      </c>
      <c r="C6" s="15" t="s">
        <v>17</v>
      </c>
      <c r="D6" s="15">
        <f>VLOOKUP(C6,Szorzótábla!$A$1:$B$11,2,FALSE)</f>
        <v>260</v>
      </c>
      <c r="E6" s="17">
        <f t="shared" si="0"/>
        <v>19500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5">
        <f t="shared" si="1"/>
        <v>0</v>
      </c>
    </row>
    <row r="7" spans="1:26" x14ac:dyDescent="0.25">
      <c r="A7" s="15" t="s">
        <v>33</v>
      </c>
      <c r="B7" s="15">
        <v>86</v>
      </c>
      <c r="C7" s="15" t="s">
        <v>16</v>
      </c>
      <c r="D7" s="15">
        <f>VLOOKUP(C7,Szorzótábla!$A$1:$B$11,2,FALSE)</f>
        <v>365</v>
      </c>
      <c r="E7" s="17">
        <f t="shared" si="0"/>
        <v>31390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5">
        <f t="shared" si="1"/>
        <v>0</v>
      </c>
    </row>
    <row r="8" spans="1:26" x14ac:dyDescent="0.25">
      <c r="A8" s="15" t="s">
        <v>34</v>
      </c>
      <c r="B8" s="24">
        <v>42</v>
      </c>
      <c r="C8" s="15" t="s">
        <v>17</v>
      </c>
      <c r="D8" s="15">
        <f>VLOOKUP(C8,Szorzótábla!$A$1:$B$11,2,FALSE)</f>
        <v>260</v>
      </c>
      <c r="E8" s="17">
        <f t="shared" si="0"/>
        <v>10920</v>
      </c>
      <c r="F8" s="23">
        <v>0</v>
      </c>
      <c r="G8" s="20">
        <v>0</v>
      </c>
      <c r="H8" s="20">
        <v>0</v>
      </c>
      <c r="I8" s="20">
        <v>0</v>
      </c>
      <c r="J8" s="21">
        <v>0</v>
      </c>
      <c r="K8" s="5">
        <f t="shared" si="1"/>
        <v>0</v>
      </c>
    </row>
    <row r="9" spans="1:26" ht="16.5" customHeight="1" x14ac:dyDescent="0.25">
      <c r="A9" s="15" t="s">
        <v>35</v>
      </c>
      <c r="B9" s="24">
        <v>163</v>
      </c>
      <c r="C9" s="15" t="s">
        <v>16</v>
      </c>
      <c r="D9" s="15">
        <f>VLOOKUP(C9,Szorzótábla!$A$1:$B$11,2,FALSE)</f>
        <v>365</v>
      </c>
      <c r="E9" s="17">
        <f t="shared" si="0"/>
        <v>59495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5">
        <f t="shared" si="1"/>
        <v>0</v>
      </c>
    </row>
    <row r="10" spans="1:26" x14ac:dyDescent="0.25">
      <c r="A10" s="15" t="s">
        <v>36</v>
      </c>
      <c r="B10" s="15">
        <v>44</v>
      </c>
      <c r="C10" s="15" t="s">
        <v>16</v>
      </c>
      <c r="D10" s="15">
        <f>VLOOKUP(C10,Szorzótábla!$A$1:$B$11,2,FALSE)</f>
        <v>365</v>
      </c>
      <c r="E10" s="17">
        <f t="shared" si="0"/>
        <v>16060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5">
        <f t="shared" si="1"/>
        <v>0</v>
      </c>
    </row>
    <row r="11" spans="1:26" ht="14.25" customHeight="1" x14ac:dyDescent="0.25">
      <c r="A11" s="15" t="s">
        <v>37</v>
      </c>
      <c r="B11" s="15">
        <v>300</v>
      </c>
      <c r="C11" s="15" t="s">
        <v>17</v>
      </c>
      <c r="D11" s="15">
        <f>VLOOKUP(C11,Szorzótábla!$A$1:$B$11,2,FALSE)</f>
        <v>260</v>
      </c>
      <c r="E11" s="17">
        <f t="shared" si="0"/>
        <v>78000</v>
      </c>
      <c r="F11" s="9">
        <v>0</v>
      </c>
      <c r="G11" s="9">
        <v>0</v>
      </c>
      <c r="H11" s="9">
        <v>0</v>
      </c>
      <c r="I11" s="9">
        <v>0</v>
      </c>
      <c r="J11" s="21">
        <v>0</v>
      </c>
      <c r="K11" s="5">
        <f t="shared" si="1"/>
        <v>0</v>
      </c>
    </row>
    <row r="12" spans="1:26" x14ac:dyDescent="0.25">
      <c r="A12" s="15" t="s">
        <v>38</v>
      </c>
      <c r="B12" s="15">
        <v>0</v>
      </c>
      <c r="C12" s="15" t="s">
        <v>17</v>
      </c>
      <c r="D12" s="15">
        <f>VLOOKUP(C12,Szorzótábla!$A$1:$B$11,2,FALSE)</f>
        <v>260</v>
      </c>
      <c r="E12" s="17">
        <f t="shared" si="0"/>
        <v>0</v>
      </c>
      <c r="F12" s="20">
        <v>0</v>
      </c>
      <c r="G12" s="20">
        <v>0</v>
      </c>
      <c r="H12" s="20">
        <v>0</v>
      </c>
      <c r="I12" s="20">
        <v>0</v>
      </c>
      <c r="J12" s="21">
        <v>0</v>
      </c>
      <c r="K12" s="5">
        <f t="shared" si="1"/>
        <v>0</v>
      </c>
    </row>
    <row r="13" spans="1:26" x14ac:dyDescent="0.25">
      <c r="A13" s="15" t="s">
        <v>39</v>
      </c>
      <c r="B13" s="15">
        <v>0</v>
      </c>
      <c r="C13" s="15" t="s">
        <v>16</v>
      </c>
      <c r="D13" s="15">
        <f>VLOOKUP(C13,Szorzótábla!$A$1:$B$11,2,FALSE)</f>
        <v>365</v>
      </c>
      <c r="E13" s="17">
        <f t="shared" si="0"/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5">
        <f t="shared" si="1"/>
        <v>0</v>
      </c>
    </row>
    <row r="14" spans="1:26" x14ac:dyDescent="0.25">
      <c r="A14" s="15" t="s">
        <v>40</v>
      </c>
      <c r="B14" s="15">
        <v>109</v>
      </c>
      <c r="C14" s="15" t="s">
        <v>18</v>
      </c>
      <c r="D14" s="15">
        <f>VLOOKUP(C14,Szorzótábla!$A$1:$B$11,2,FALSE)</f>
        <v>52</v>
      </c>
      <c r="E14" s="17">
        <f t="shared" si="0"/>
        <v>5668</v>
      </c>
      <c r="F14" s="9">
        <v>0</v>
      </c>
      <c r="G14" s="9">
        <v>0</v>
      </c>
      <c r="H14" s="9">
        <v>0</v>
      </c>
      <c r="I14" s="9">
        <v>0</v>
      </c>
      <c r="J14" s="21">
        <v>0</v>
      </c>
      <c r="K14" s="5">
        <f t="shared" si="1"/>
        <v>0</v>
      </c>
    </row>
    <row r="15" spans="1:26" x14ac:dyDescent="0.25">
      <c r="A15" s="15" t="s">
        <v>41</v>
      </c>
      <c r="B15" s="15">
        <v>11</v>
      </c>
      <c r="C15" s="15" t="s">
        <v>17</v>
      </c>
      <c r="D15" s="15">
        <f>VLOOKUP(C15,Szorzótábla!$A$1:$B$11,2,FALSE)</f>
        <v>260</v>
      </c>
      <c r="E15" s="17">
        <f t="shared" si="0"/>
        <v>2860</v>
      </c>
      <c r="F15" s="9">
        <v>0</v>
      </c>
      <c r="G15" s="9">
        <v>0</v>
      </c>
      <c r="H15" s="9">
        <v>0</v>
      </c>
      <c r="I15" s="9">
        <v>0</v>
      </c>
      <c r="J15" s="21">
        <v>0</v>
      </c>
      <c r="K15" s="5">
        <f t="shared" si="1"/>
        <v>0</v>
      </c>
    </row>
    <row r="16" spans="1:26" x14ac:dyDescent="0.25">
      <c r="A16" s="15" t="s">
        <v>42</v>
      </c>
      <c r="B16" s="15">
        <v>79</v>
      </c>
      <c r="C16" s="15" t="s">
        <v>16</v>
      </c>
      <c r="D16" s="15">
        <f>VLOOKUP(C16,Szorzótábla!$A$1:$B$11,2,FALSE)</f>
        <v>365</v>
      </c>
      <c r="E16" s="17">
        <f t="shared" si="0"/>
        <v>28835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5">
        <f t="shared" si="1"/>
        <v>0</v>
      </c>
    </row>
    <row r="17" spans="1:11" ht="45" x14ac:dyDescent="0.25">
      <c r="A17" s="15" t="s">
        <v>43</v>
      </c>
      <c r="B17" s="15">
        <v>0</v>
      </c>
      <c r="C17" s="15" t="s">
        <v>16</v>
      </c>
      <c r="D17" s="15">
        <f>VLOOKUP(C17,Szorzótábla!$A$1:$B$11,2,FALSE)</f>
        <v>365</v>
      </c>
      <c r="E17" s="17">
        <f t="shared" si="0"/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5">
        <f t="shared" si="1"/>
        <v>0</v>
      </c>
    </row>
    <row r="18" spans="1:11" x14ac:dyDescent="0.25">
      <c r="A18" s="15" t="s">
        <v>44</v>
      </c>
      <c r="B18" s="15">
        <v>0</v>
      </c>
      <c r="C18" s="15" t="s">
        <v>16</v>
      </c>
      <c r="D18" s="15">
        <f>VLOOKUP(C18,Szorzótábla!$A$1:$B$11,2,FALSE)</f>
        <v>365</v>
      </c>
      <c r="E18" s="17">
        <f t="shared" si="0"/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5">
        <f t="shared" si="1"/>
        <v>0</v>
      </c>
    </row>
    <row r="19" spans="1:11" x14ac:dyDescent="0.25">
      <c r="A19" s="15" t="s">
        <v>45</v>
      </c>
      <c r="B19" s="15">
        <v>39</v>
      </c>
      <c r="C19" s="15" t="s">
        <v>16</v>
      </c>
      <c r="D19" s="15">
        <f>VLOOKUP(C19,Szorzótábla!$A$1:$B$11,2,FALSE)</f>
        <v>365</v>
      </c>
      <c r="E19" s="17">
        <f t="shared" si="0"/>
        <v>14235</v>
      </c>
      <c r="F19" s="9">
        <v>0</v>
      </c>
      <c r="G19" s="20">
        <v>0</v>
      </c>
      <c r="H19" s="20">
        <v>0</v>
      </c>
      <c r="I19" s="20">
        <v>0</v>
      </c>
      <c r="J19" s="20">
        <v>0</v>
      </c>
      <c r="K19" s="5">
        <f t="shared" si="1"/>
        <v>0</v>
      </c>
    </row>
    <row r="20" spans="1:11" x14ac:dyDescent="0.25">
      <c r="A20" s="15" t="s">
        <v>46</v>
      </c>
      <c r="B20" s="15">
        <v>39</v>
      </c>
      <c r="C20" s="15" t="s">
        <v>16</v>
      </c>
      <c r="D20" s="15">
        <f>VLOOKUP(C20,Szorzótábla!$A$1:$B$11,2,FALSE)</f>
        <v>365</v>
      </c>
      <c r="E20" s="17">
        <f t="shared" si="0"/>
        <v>14235</v>
      </c>
      <c r="F20" s="9">
        <v>0</v>
      </c>
      <c r="G20" s="9">
        <v>0</v>
      </c>
      <c r="H20" s="9">
        <v>0</v>
      </c>
      <c r="I20" s="9">
        <v>0</v>
      </c>
      <c r="J20" s="21">
        <v>0</v>
      </c>
      <c r="K20" s="5">
        <f t="shared" si="1"/>
        <v>0</v>
      </c>
    </row>
    <row r="21" spans="1:11" x14ac:dyDescent="0.25">
      <c r="A21" s="15" t="s">
        <v>47</v>
      </c>
      <c r="B21" s="15">
        <v>39</v>
      </c>
      <c r="C21" s="15" t="s">
        <v>27</v>
      </c>
      <c r="D21" s="15">
        <f>VLOOKUP(C21,Szorzótábla!$A$1:$B$11,2,FALSE)</f>
        <v>1300</v>
      </c>
      <c r="E21" s="17">
        <f t="shared" si="0"/>
        <v>50700</v>
      </c>
      <c r="F21" s="9">
        <v>0</v>
      </c>
      <c r="G21" s="20">
        <v>0</v>
      </c>
      <c r="H21" s="20">
        <v>0</v>
      </c>
      <c r="I21" s="20">
        <v>0</v>
      </c>
      <c r="J21" s="20">
        <v>0</v>
      </c>
      <c r="K21" s="5">
        <f t="shared" si="1"/>
        <v>0</v>
      </c>
    </row>
    <row r="22" spans="1:11" x14ac:dyDescent="0.25">
      <c r="A22" s="15" t="s">
        <v>48</v>
      </c>
      <c r="B22" s="15">
        <v>12</v>
      </c>
      <c r="C22" s="15" t="s">
        <v>16</v>
      </c>
      <c r="D22" s="15">
        <f>VLOOKUP(C22,Szorzótábla!$A$1:$B$11,2,FALSE)</f>
        <v>365</v>
      </c>
      <c r="E22" s="17">
        <f t="shared" si="0"/>
        <v>4380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5">
        <f t="shared" si="1"/>
        <v>0</v>
      </c>
    </row>
    <row r="23" spans="1:11" x14ac:dyDescent="0.25">
      <c r="A23" s="15" t="s">
        <v>49</v>
      </c>
      <c r="B23" s="15">
        <v>478</v>
      </c>
      <c r="C23" s="15" t="s">
        <v>16</v>
      </c>
      <c r="D23" s="15">
        <f>VLOOKUP(C23,Szorzótábla!$A$1:$B$11,2,FALSE)</f>
        <v>365</v>
      </c>
      <c r="E23" s="17">
        <f t="shared" si="0"/>
        <v>174470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5">
        <f t="shared" si="1"/>
        <v>0</v>
      </c>
    </row>
    <row r="24" spans="1:11" ht="30" x14ac:dyDescent="0.25">
      <c r="A24" s="15" t="s">
        <v>50</v>
      </c>
      <c r="B24" s="15">
        <v>0</v>
      </c>
      <c r="C24" s="15" t="s">
        <v>16</v>
      </c>
      <c r="D24" s="15">
        <f>VLOOKUP(C24,Szorzótábla!$A$1:$B$11,2,FALSE)</f>
        <v>365</v>
      </c>
      <c r="E24" s="17">
        <f t="shared" si="0"/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5">
        <f t="shared" si="1"/>
        <v>0</v>
      </c>
    </row>
    <row r="25" spans="1:11" x14ac:dyDescent="0.25">
      <c r="A25" s="15" t="s">
        <v>51</v>
      </c>
      <c r="B25" s="15">
        <v>0</v>
      </c>
      <c r="C25" s="15" t="s">
        <v>17</v>
      </c>
      <c r="D25" s="15">
        <f>VLOOKUP(C25,Szorzótábla!$A$1:$B$11,2,FALSE)</f>
        <v>260</v>
      </c>
      <c r="E25" s="17">
        <f t="shared" si="0"/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5">
        <f t="shared" si="1"/>
        <v>0</v>
      </c>
    </row>
    <row r="26" spans="1:11" x14ac:dyDescent="0.25">
      <c r="A26" s="15" t="s">
        <v>52</v>
      </c>
      <c r="B26" s="15">
        <v>0</v>
      </c>
      <c r="C26" s="15" t="s">
        <v>16</v>
      </c>
      <c r="D26" s="15">
        <f>VLOOKUP(C26,Szorzótábla!$A$1:$B$11,2,FALSE)</f>
        <v>365</v>
      </c>
      <c r="E26" s="17">
        <f t="shared" si="0"/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5">
        <f t="shared" si="1"/>
        <v>0</v>
      </c>
    </row>
    <row r="27" spans="1:11" x14ac:dyDescent="0.25">
      <c r="A27" s="15" t="s">
        <v>53</v>
      </c>
      <c r="B27" s="15">
        <v>99</v>
      </c>
      <c r="C27" s="15" t="s">
        <v>18</v>
      </c>
      <c r="D27" s="15">
        <f>VLOOKUP(C27,Szorzótábla!$A$1:$B$11,2,FALSE)</f>
        <v>52</v>
      </c>
      <c r="E27" s="17">
        <f t="shared" si="0"/>
        <v>5148</v>
      </c>
      <c r="F27" s="9">
        <v>0</v>
      </c>
      <c r="G27" s="20">
        <v>0</v>
      </c>
      <c r="H27" s="20">
        <v>0</v>
      </c>
      <c r="I27" s="20">
        <v>0</v>
      </c>
      <c r="J27" s="21">
        <v>0</v>
      </c>
      <c r="K27" s="5">
        <f t="shared" si="1"/>
        <v>0</v>
      </c>
    </row>
    <row r="28" spans="1:11" ht="30" x14ac:dyDescent="0.25">
      <c r="A28" s="15" t="s">
        <v>54</v>
      </c>
      <c r="B28" s="15">
        <v>0</v>
      </c>
      <c r="C28" s="15" t="s">
        <v>16</v>
      </c>
      <c r="D28" s="15">
        <f>VLOOKUP(C28,Szorzótábla!$A$1:$B$11,2,FALSE)</f>
        <v>365</v>
      </c>
      <c r="E28" s="17">
        <f t="shared" si="0"/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5">
        <f t="shared" si="1"/>
        <v>0</v>
      </c>
    </row>
    <row r="29" spans="1:11" x14ac:dyDescent="0.25">
      <c r="A29" s="15" t="s">
        <v>55</v>
      </c>
      <c r="B29" s="15">
        <v>34</v>
      </c>
      <c r="C29" s="15" t="s">
        <v>17</v>
      </c>
      <c r="D29" s="15">
        <f>VLOOKUP(C29,Szorzótábla!$A$1:$B$11,2,FALSE)</f>
        <v>260</v>
      </c>
      <c r="E29" s="17">
        <f t="shared" si="0"/>
        <v>8840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5">
        <f t="shared" si="1"/>
        <v>0</v>
      </c>
    </row>
    <row r="30" spans="1:11" x14ac:dyDescent="0.25">
      <c r="A30" s="15" t="s">
        <v>56</v>
      </c>
      <c r="B30" s="15">
        <v>0</v>
      </c>
      <c r="C30" s="15" t="s">
        <v>16</v>
      </c>
      <c r="D30" s="15">
        <f>VLOOKUP(C30,Szorzótábla!$A$1:$B$11,2,FALSE)</f>
        <v>365</v>
      </c>
      <c r="E30" s="17">
        <f t="shared" si="0"/>
        <v>0</v>
      </c>
      <c r="F30" s="19">
        <v>0</v>
      </c>
      <c r="G30" s="19">
        <v>0</v>
      </c>
      <c r="H30" s="19">
        <v>0</v>
      </c>
      <c r="I30" s="19">
        <v>0</v>
      </c>
      <c r="J30" s="21">
        <v>0</v>
      </c>
      <c r="K30" s="5">
        <f t="shared" si="1"/>
        <v>0</v>
      </c>
    </row>
    <row r="31" spans="1:11" x14ac:dyDescent="0.25">
      <c r="A31" s="25" t="s">
        <v>57</v>
      </c>
      <c r="B31" s="25">
        <v>0</v>
      </c>
      <c r="C31" s="15" t="s">
        <v>21</v>
      </c>
      <c r="D31" s="15">
        <f>VLOOKUP(C31,Szorzótábla!$A$1:$B$11,2,FALSE)</f>
        <v>2</v>
      </c>
      <c r="E31" s="17">
        <f t="shared" si="0"/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5">
        <f t="shared" si="1"/>
        <v>0</v>
      </c>
    </row>
    <row r="32" spans="1:11" ht="30" x14ac:dyDescent="0.25">
      <c r="A32" s="25" t="s">
        <v>58</v>
      </c>
      <c r="B32" s="25">
        <v>0</v>
      </c>
      <c r="C32" s="15" t="s">
        <v>23</v>
      </c>
      <c r="D32" s="15">
        <f>VLOOKUP(C32,Szorzótábla!$A$1:$B$11,2,FALSE)</f>
        <v>1</v>
      </c>
      <c r="E32" s="17">
        <f t="shared" si="0"/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5">
        <f t="shared" si="1"/>
        <v>0</v>
      </c>
    </row>
    <row r="33" spans="1:11" x14ac:dyDescent="0.25">
      <c r="A33" s="25" t="s">
        <v>59</v>
      </c>
      <c r="B33" s="25">
        <v>10</v>
      </c>
      <c r="C33" s="15" t="s">
        <v>16</v>
      </c>
      <c r="D33" s="15">
        <f>VLOOKUP(C33,Szorzótábla!$A$1:$B$11,2,FALSE)</f>
        <v>365</v>
      </c>
      <c r="E33" s="17">
        <f t="shared" si="0"/>
        <v>3650</v>
      </c>
      <c r="F33" s="9">
        <v>0</v>
      </c>
      <c r="G33" s="20">
        <v>0</v>
      </c>
      <c r="H33" s="20">
        <v>0</v>
      </c>
      <c r="I33" s="20">
        <v>0</v>
      </c>
      <c r="J33" s="20">
        <v>0</v>
      </c>
      <c r="K33" s="5">
        <f t="shared" si="1"/>
        <v>0</v>
      </c>
    </row>
    <row r="34" spans="1:11" x14ac:dyDescent="0.25">
      <c r="A34" s="25" t="s">
        <v>60</v>
      </c>
      <c r="B34" s="25">
        <v>100</v>
      </c>
      <c r="C34" s="15" t="s">
        <v>23</v>
      </c>
      <c r="D34" s="15">
        <f>VLOOKUP(C34,Szorzótábla!$A$1:$B$11,2,FALSE)</f>
        <v>1</v>
      </c>
      <c r="E34" s="17">
        <f t="shared" si="0"/>
        <v>100</v>
      </c>
      <c r="F34" s="9">
        <v>0</v>
      </c>
      <c r="G34" s="20">
        <v>0</v>
      </c>
      <c r="H34" s="20">
        <v>0</v>
      </c>
      <c r="I34" s="20">
        <v>0</v>
      </c>
      <c r="J34" s="20">
        <v>0</v>
      </c>
      <c r="K34" s="5">
        <f t="shared" si="1"/>
        <v>0</v>
      </c>
    </row>
    <row r="35" spans="1:11" x14ac:dyDescent="0.25">
      <c r="A35" s="25" t="s">
        <v>61</v>
      </c>
      <c r="B35" s="25">
        <v>332</v>
      </c>
      <c r="C35" s="15" t="s">
        <v>19</v>
      </c>
      <c r="D35" s="15">
        <f>VLOOKUP(C35,Szorzótábla!$A$1:$B$11,2,FALSE)</f>
        <v>12</v>
      </c>
      <c r="E35" s="17">
        <f t="shared" si="0"/>
        <v>3984</v>
      </c>
      <c r="F35" s="9">
        <v>0</v>
      </c>
      <c r="G35" s="20">
        <v>0</v>
      </c>
      <c r="H35" s="20">
        <v>0</v>
      </c>
      <c r="I35" s="20">
        <v>0</v>
      </c>
      <c r="J35" s="20">
        <v>0</v>
      </c>
      <c r="K35" s="5">
        <f t="shared" si="1"/>
        <v>0</v>
      </c>
    </row>
    <row r="36" spans="1:11" x14ac:dyDescent="0.25">
      <c r="A36" s="25" t="s">
        <v>62</v>
      </c>
      <c r="B36" s="25">
        <v>42</v>
      </c>
      <c r="C36" s="15" t="s">
        <v>21</v>
      </c>
      <c r="D36" s="15">
        <f>VLOOKUP(C36,Szorzótábla!$A$1:$B$11,2,FALSE)</f>
        <v>2</v>
      </c>
      <c r="E36" s="17">
        <f t="shared" si="0"/>
        <v>84</v>
      </c>
      <c r="F36" s="23">
        <v>0</v>
      </c>
      <c r="G36" s="20">
        <v>0</v>
      </c>
      <c r="H36" s="20">
        <v>0</v>
      </c>
      <c r="I36" s="20">
        <v>0</v>
      </c>
      <c r="J36" s="20">
        <v>0</v>
      </c>
      <c r="K36" s="5">
        <f t="shared" si="1"/>
        <v>0</v>
      </c>
    </row>
    <row r="37" spans="1:11" ht="30" x14ac:dyDescent="0.25">
      <c r="A37" s="25" t="s">
        <v>63</v>
      </c>
      <c r="B37" s="25">
        <v>42</v>
      </c>
      <c r="C37" s="15" t="s">
        <v>21</v>
      </c>
      <c r="D37" s="15">
        <f>VLOOKUP(C37,Szorzótábla!$A$1:$B$11,2,FALSE)</f>
        <v>2</v>
      </c>
      <c r="E37" s="17">
        <f t="shared" si="0"/>
        <v>84</v>
      </c>
      <c r="F37" s="23">
        <v>0</v>
      </c>
      <c r="G37" s="20">
        <v>0</v>
      </c>
      <c r="H37" s="20">
        <v>0</v>
      </c>
      <c r="I37" s="20">
        <v>0</v>
      </c>
      <c r="J37" s="20">
        <v>0</v>
      </c>
      <c r="K37" s="5">
        <f t="shared" si="1"/>
        <v>0</v>
      </c>
    </row>
    <row r="38" spans="1:11" ht="30" x14ac:dyDescent="0.25">
      <c r="A38" s="25" t="s">
        <v>64</v>
      </c>
      <c r="B38" s="25">
        <v>42</v>
      </c>
      <c r="C38" s="15" t="s">
        <v>21</v>
      </c>
      <c r="D38" s="15">
        <f>VLOOKUP(C38,Szorzótábla!$A$1:$B$11,2,FALSE)</f>
        <v>2</v>
      </c>
      <c r="E38" s="17">
        <f t="shared" si="0"/>
        <v>84</v>
      </c>
      <c r="F38" s="23">
        <v>0</v>
      </c>
      <c r="G38" s="20">
        <v>0</v>
      </c>
      <c r="H38" s="20">
        <v>0</v>
      </c>
      <c r="I38" s="20">
        <v>0</v>
      </c>
      <c r="J38" s="20">
        <v>0</v>
      </c>
      <c r="K38" s="5">
        <f t="shared" si="1"/>
        <v>0</v>
      </c>
    </row>
    <row r="39" spans="1:11" x14ac:dyDescent="0.25">
      <c r="A39" s="25" t="s">
        <v>65</v>
      </c>
      <c r="B39" s="25">
        <v>16</v>
      </c>
      <c r="C39" s="15" t="s">
        <v>16</v>
      </c>
      <c r="D39" s="15">
        <f>VLOOKUP(C39,Szorzótábla!$A$1:$B$11,2,FALSE)</f>
        <v>365</v>
      </c>
      <c r="E39" s="17">
        <f t="shared" si="0"/>
        <v>5840</v>
      </c>
      <c r="F39" s="23">
        <v>0</v>
      </c>
      <c r="G39" s="20">
        <v>0</v>
      </c>
      <c r="H39" s="20">
        <v>0</v>
      </c>
      <c r="I39" s="20">
        <v>0</v>
      </c>
      <c r="J39" s="20">
        <v>0</v>
      </c>
      <c r="K39" s="5">
        <f t="shared" si="1"/>
        <v>0</v>
      </c>
    </row>
    <row r="40" spans="1:11" x14ac:dyDescent="0.25">
      <c r="A40" s="25" t="s">
        <v>66</v>
      </c>
      <c r="B40" s="25"/>
      <c r="C40" s="15" t="s">
        <v>18</v>
      </c>
      <c r="D40" s="15">
        <f>VLOOKUP(C40,Szorzótábla!$A$1:$B$11,2,FALSE)</f>
        <v>52</v>
      </c>
      <c r="E40" s="17">
        <f t="shared" si="0"/>
        <v>0</v>
      </c>
      <c r="F40" s="9"/>
      <c r="G40" s="10">
        <v>0</v>
      </c>
      <c r="H40" s="10">
        <v>0</v>
      </c>
      <c r="I40" s="10">
        <v>0</v>
      </c>
      <c r="J40" s="11">
        <v>0</v>
      </c>
      <c r="K40" s="5">
        <f t="shared" si="1"/>
        <v>0</v>
      </c>
    </row>
    <row r="41" spans="1:11" x14ac:dyDescent="0.25">
      <c r="A41" s="15" t="s">
        <v>10</v>
      </c>
      <c r="B41" s="15">
        <f>SUM(B3:B30)</f>
        <v>2050</v>
      </c>
      <c r="C41" s="15"/>
      <c r="D41" s="15"/>
      <c r="E41" s="17">
        <f t="shared" si="0"/>
        <v>0</v>
      </c>
      <c r="F41" s="4" t="s">
        <v>10</v>
      </c>
      <c r="G41" s="4"/>
      <c r="H41" s="4"/>
      <c r="I41" s="4"/>
      <c r="J41" s="4"/>
      <c r="K41" s="5">
        <f>SUM(K3:K39)</f>
        <v>0</v>
      </c>
    </row>
  </sheetData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Szorzótábla!$A$1:$A$11</xm:f>
          </x14:formula1>
          <xm:sqref>C3:C40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24</vt:i4>
      </vt:variant>
    </vt:vector>
  </HeadingPairs>
  <TitlesOfParts>
    <vt:vector size="24" baseType="lpstr">
      <vt:lpstr>Szorzótábla</vt:lpstr>
      <vt:lpstr>01-JPKT</vt:lpstr>
      <vt:lpstr>02-II. Bell.</vt:lpstr>
      <vt:lpstr>03-Akác</vt:lpstr>
      <vt:lpstr>04-Rákóczi</vt:lpstr>
      <vt:lpstr>05-Bajnok</vt:lpstr>
      <vt:lpstr>06-Édesanyák</vt:lpstr>
      <vt:lpstr>07-Munkácsy</vt:lpstr>
      <vt:lpstr>08-Dischka</vt:lpstr>
      <vt:lpstr>09-Nyár</vt:lpstr>
      <vt:lpstr>10-Ifjúság</vt:lpstr>
      <vt:lpstr>11-Szigeti</vt:lpstr>
      <vt:lpstr>12-Rókus</vt:lpstr>
      <vt:lpstr>13-Szántó</vt:lpstr>
      <vt:lpstr>14-48-as Tér</vt:lpstr>
      <vt:lpstr>15-Damjanich</vt:lpstr>
      <vt:lpstr>16-Berek</vt:lpstr>
      <vt:lpstr>18-Szentágothai</vt:lpstr>
      <vt:lpstr>19-Kollégiumok</vt:lpstr>
      <vt:lpstr>20-Orfű</vt:lpstr>
      <vt:lpstr>17-Alkotmány</vt:lpstr>
      <vt:lpstr>21-Szombathely kollégium</vt:lpstr>
      <vt:lpstr>22-Szombathely oktatás</vt:lpstr>
      <vt:lpstr>23-Szekszárdi telephelyek</vt:lpstr>
    </vt:vector>
  </TitlesOfParts>
  <Company>PTE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nesraap.pte</dc:creator>
  <cp:lastModifiedBy>Zámbó Balázs dr.</cp:lastModifiedBy>
  <cp:lastPrinted>2017-04-28T14:35:01Z</cp:lastPrinted>
  <dcterms:created xsi:type="dcterms:W3CDTF">2017-02-07T14:35:31Z</dcterms:created>
  <dcterms:modified xsi:type="dcterms:W3CDTF">2018-01-02T10:16:23Z</dcterms:modified>
</cp:coreProperties>
</file>